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ocuments\2018-12-31 Новогодняя гонка\"/>
    </mc:Choice>
  </mc:AlternateContent>
  <bookViews>
    <workbookView xWindow="0" yWindow="0" windowWidth="25200" windowHeight="11880" tabRatio="500"/>
  </bookViews>
  <sheets>
    <sheet name="Протокол" sheetId="1" r:id="rId1"/>
    <sheet name="Результаты" sheetId="2" r:id="rId2"/>
  </sheets>
  <definedNames>
    <definedName name="_xlnm.Print_Titles" localSheetId="0">Протокол!$19:$19</definedName>
    <definedName name="_xlnm.Print_Area" localSheetId="0">Протокол!$B:$M</definedName>
  </definedNames>
  <calcPr calcId="162913"/>
</workbook>
</file>

<file path=xl/calcChain.xml><?xml version="1.0" encoding="utf-8"?>
<calcChain xmlns="http://schemas.openxmlformats.org/spreadsheetml/2006/main">
  <c r="B10" i="1" l="1"/>
  <c r="J21" i="1" l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20" i="1"/>
  <c r="B49" i="1" l="1"/>
  <c r="C49" i="1"/>
  <c r="D49" i="1"/>
  <c r="G49" i="1"/>
  <c r="K49" i="1"/>
  <c r="L49" i="1"/>
  <c r="I49" i="1" s="1"/>
  <c r="M49" i="1"/>
  <c r="B50" i="1"/>
  <c r="C50" i="1"/>
  <c r="D50" i="1"/>
  <c r="G50" i="1"/>
  <c r="K50" i="1"/>
  <c r="L50" i="1"/>
  <c r="I50" i="1" s="1"/>
  <c r="M50" i="1"/>
  <c r="B51" i="1"/>
  <c r="C51" i="1"/>
  <c r="D51" i="1"/>
  <c r="G51" i="1"/>
  <c r="K51" i="1"/>
  <c r="L51" i="1"/>
  <c r="I51" i="1" s="1"/>
  <c r="M51" i="1"/>
  <c r="B52" i="1"/>
  <c r="C52" i="1"/>
  <c r="D52" i="1"/>
  <c r="G52" i="1"/>
  <c r="K52" i="1"/>
  <c r="L52" i="1"/>
  <c r="I52" i="1" s="1"/>
  <c r="M52" i="1"/>
  <c r="B53" i="1"/>
  <c r="C53" i="1"/>
  <c r="D53" i="1"/>
  <c r="G53" i="1"/>
  <c r="K53" i="1"/>
  <c r="L53" i="1"/>
  <c r="I53" i="1" s="1"/>
  <c r="M53" i="1"/>
  <c r="B54" i="1"/>
  <c r="C54" i="1"/>
  <c r="D54" i="1"/>
  <c r="G54" i="1"/>
  <c r="K54" i="1"/>
  <c r="L54" i="1"/>
  <c r="I54" i="1" s="1"/>
  <c r="M54" i="1"/>
  <c r="B55" i="1"/>
  <c r="C55" i="1"/>
  <c r="D55" i="1"/>
  <c r="G55" i="1"/>
  <c r="K55" i="1"/>
  <c r="L55" i="1"/>
  <c r="I55" i="1" s="1"/>
  <c r="M55" i="1"/>
  <c r="B56" i="1"/>
  <c r="C56" i="1"/>
  <c r="D56" i="1"/>
  <c r="G56" i="1"/>
  <c r="K56" i="1"/>
  <c r="L56" i="1"/>
  <c r="I56" i="1" s="1"/>
  <c r="M56" i="1"/>
  <c r="B57" i="1"/>
  <c r="C57" i="1"/>
  <c r="D57" i="1"/>
  <c r="G57" i="1"/>
  <c r="K57" i="1"/>
  <c r="L57" i="1"/>
  <c r="I57" i="1" s="1"/>
  <c r="M57" i="1"/>
  <c r="B58" i="1"/>
  <c r="C58" i="1"/>
  <c r="D58" i="1"/>
  <c r="G58" i="1"/>
  <c r="K58" i="1"/>
  <c r="L58" i="1"/>
  <c r="I58" i="1" s="1"/>
  <c r="M58" i="1"/>
  <c r="B59" i="1"/>
  <c r="C59" i="1"/>
  <c r="D59" i="1"/>
  <c r="G59" i="1"/>
  <c r="K59" i="1"/>
  <c r="L59" i="1"/>
  <c r="I59" i="1" s="1"/>
  <c r="M59" i="1"/>
  <c r="B60" i="1"/>
  <c r="C60" i="1"/>
  <c r="D60" i="1"/>
  <c r="G60" i="1"/>
  <c r="K60" i="1"/>
  <c r="L60" i="1"/>
  <c r="I60" i="1" s="1"/>
  <c r="M60" i="1"/>
  <c r="B61" i="1"/>
  <c r="C61" i="1"/>
  <c r="D61" i="1"/>
  <c r="G61" i="1"/>
  <c r="K61" i="1"/>
  <c r="L61" i="1"/>
  <c r="I61" i="1" s="1"/>
  <c r="M61" i="1"/>
  <c r="B62" i="1"/>
  <c r="C62" i="1"/>
  <c r="D62" i="1"/>
  <c r="G62" i="1"/>
  <c r="K62" i="1"/>
  <c r="L62" i="1"/>
  <c r="I62" i="1" s="1"/>
  <c r="M62" i="1"/>
  <c r="B63" i="1"/>
  <c r="C63" i="1"/>
  <c r="D63" i="1"/>
  <c r="G63" i="1"/>
  <c r="K63" i="1"/>
  <c r="L63" i="1"/>
  <c r="I63" i="1" s="1"/>
  <c r="M63" i="1"/>
  <c r="B64" i="1"/>
  <c r="C64" i="1"/>
  <c r="D64" i="1"/>
  <c r="G64" i="1"/>
  <c r="K64" i="1"/>
  <c r="L64" i="1"/>
  <c r="I64" i="1" s="1"/>
  <c r="M64" i="1"/>
  <c r="B65" i="1"/>
  <c r="C65" i="1"/>
  <c r="D65" i="1"/>
  <c r="G65" i="1"/>
  <c r="K65" i="1"/>
  <c r="L65" i="1"/>
  <c r="I65" i="1" s="1"/>
  <c r="M65" i="1"/>
  <c r="B66" i="1"/>
  <c r="C66" i="1"/>
  <c r="D66" i="1"/>
  <c r="G66" i="1"/>
  <c r="K66" i="1"/>
  <c r="L66" i="1"/>
  <c r="I66" i="1" s="1"/>
  <c r="M66" i="1"/>
  <c r="B67" i="1"/>
  <c r="C67" i="1"/>
  <c r="D67" i="1"/>
  <c r="G67" i="1"/>
  <c r="K67" i="1"/>
  <c r="L67" i="1"/>
  <c r="I67" i="1" s="1"/>
  <c r="M67" i="1"/>
  <c r="B68" i="1"/>
  <c r="C68" i="1"/>
  <c r="D68" i="1"/>
  <c r="G68" i="1"/>
  <c r="K68" i="1"/>
  <c r="L68" i="1"/>
  <c r="I68" i="1" s="1"/>
  <c r="M68" i="1"/>
  <c r="B69" i="1"/>
  <c r="C69" i="1"/>
  <c r="D69" i="1"/>
  <c r="G69" i="1"/>
  <c r="K69" i="1"/>
  <c r="L69" i="1"/>
  <c r="I69" i="1" s="1"/>
  <c r="M69" i="1"/>
  <c r="B70" i="1"/>
  <c r="C70" i="1"/>
  <c r="D70" i="1"/>
  <c r="G70" i="1"/>
  <c r="K70" i="1"/>
  <c r="L70" i="1"/>
  <c r="I70" i="1" s="1"/>
  <c r="M70" i="1"/>
  <c r="B71" i="1"/>
  <c r="C71" i="1"/>
  <c r="D71" i="1"/>
  <c r="G71" i="1"/>
  <c r="K71" i="1"/>
  <c r="L71" i="1"/>
  <c r="I71" i="1" s="1"/>
  <c r="M71" i="1"/>
  <c r="B72" i="1"/>
  <c r="C72" i="1"/>
  <c r="D72" i="1"/>
  <c r="G72" i="1"/>
  <c r="K72" i="1"/>
  <c r="L72" i="1"/>
  <c r="I72" i="1" s="1"/>
  <c r="M72" i="1"/>
  <c r="B73" i="1"/>
  <c r="C73" i="1"/>
  <c r="D73" i="1"/>
  <c r="G73" i="1"/>
  <c r="K73" i="1"/>
  <c r="L73" i="1"/>
  <c r="I73" i="1" s="1"/>
  <c r="M73" i="1"/>
  <c r="B74" i="1"/>
  <c r="C74" i="1"/>
  <c r="D74" i="1"/>
  <c r="G74" i="1"/>
  <c r="K74" i="1"/>
  <c r="L74" i="1"/>
  <c r="I74" i="1" s="1"/>
  <c r="M74" i="1"/>
  <c r="B75" i="1"/>
  <c r="C75" i="1"/>
  <c r="D75" i="1"/>
  <c r="G75" i="1"/>
  <c r="K75" i="1"/>
  <c r="L75" i="1"/>
  <c r="I75" i="1" s="1"/>
  <c r="M75" i="1"/>
  <c r="B76" i="1"/>
  <c r="C76" i="1"/>
  <c r="D76" i="1"/>
  <c r="G76" i="1"/>
  <c r="K76" i="1"/>
  <c r="L76" i="1"/>
  <c r="I76" i="1" s="1"/>
  <c r="M76" i="1"/>
  <c r="B77" i="1"/>
  <c r="C77" i="1"/>
  <c r="D77" i="1"/>
  <c r="G77" i="1"/>
  <c r="K77" i="1"/>
  <c r="L77" i="1"/>
  <c r="I77" i="1" s="1"/>
  <c r="M77" i="1"/>
  <c r="B78" i="1"/>
  <c r="C78" i="1"/>
  <c r="D78" i="1"/>
  <c r="G78" i="1"/>
  <c r="K78" i="1"/>
  <c r="L78" i="1"/>
  <c r="I78" i="1" s="1"/>
  <c r="M78" i="1"/>
  <c r="B79" i="1"/>
  <c r="C79" i="1"/>
  <c r="D79" i="1"/>
  <c r="G79" i="1"/>
  <c r="K79" i="1"/>
  <c r="L79" i="1"/>
  <c r="I79" i="1" s="1"/>
  <c r="M79" i="1"/>
  <c r="B80" i="1"/>
  <c r="C80" i="1"/>
  <c r="D80" i="1"/>
  <c r="G80" i="1"/>
  <c r="K80" i="1"/>
  <c r="L80" i="1"/>
  <c r="I80" i="1" s="1"/>
  <c r="M80" i="1"/>
  <c r="B81" i="1"/>
  <c r="C81" i="1"/>
  <c r="D81" i="1"/>
  <c r="G81" i="1"/>
  <c r="K81" i="1"/>
  <c r="L81" i="1"/>
  <c r="I81" i="1" s="1"/>
  <c r="M81" i="1"/>
  <c r="B82" i="1"/>
  <c r="C82" i="1"/>
  <c r="D82" i="1"/>
  <c r="G82" i="1"/>
  <c r="K82" i="1"/>
  <c r="L82" i="1"/>
  <c r="I82" i="1" s="1"/>
  <c r="M82" i="1"/>
  <c r="B83" i="1"/>
  <c r="C83" i="1"/>
  <c r="D83" i="1"/>
  <c r="G83" i="1"/>
  <c r="K83" i="1"/>
  <c r="L83" i="1"/>
  <c r="I83" i="1" s="1"/>
  <c r="M83" i="1"/>
  <c r="B84" i="1"/>
  <c r="C84" i="1"/>
  <c r="D84" i="1"/>
  <c r="G84" i="1"/>
  <c r="K84" i="1"/>
  <c r="L84" i="1"/>
  <c r="I84" i="1" s="1"/>
  <c r="M84" i="1"/>
  <c r="B85" i="1"/>
  <c r="C85" i="1"/>
  <c r="D85" i="1"/>
  <c r="G85" i="1"/>
  <c r="K85" i="1"/>
  <c r="L85" i="1"/>
  <c r="I85" i="1" s="1"/>
  <c r="M85" i="1"/>
  <c r="B86" i="1"/>
  <c r="C86" i="1"/>
  <c r="D86" i="1"/>
  <c r="G86" i="1"/>
  <c r="K86" i="1"/>
  <c r="L86" i="1"/>
  <c r="I86" i="1" s="1"/>
  <c r="M86" i="1"/>
  <c r="B87" i="1"/>
  <c r="C87" i="1"/>
  <c r="D87" i="1"/>
  <c r="G87" i="1"/>
  <c r="K87" i="1"/>
  <c r="L87" i="1"/>
  <c r="I87" i="1" s="1"/>
  <c r="M87" i="1"/>
  <c r="B88" i="1"/>
  <c r="C88" i="1"/>
  <c r="D88" i="1"/>
  <c r="G88" i="1"/>
  <c r="K88" i="1"/>
  <c r="L88" i="1"/>
  <c r="I88" i="1" s="1"/>
  <c r="M88" i="1"/>
  <c r="B89" i="1"/>
  <c r="C89" i="1"/>
  <c r="D89" i="1"/>
  <c r="G89" i="1"/>
  <c r="K89" i="1"/>
  <c r="L89" i="1"/>
  <c r="I89" i="1" s="1"/>
  <c r="M89" i="1"/>
  <c r="B90" i="1"/>
  <c r="C90" i="1"/>
  <c r="D90" i="1"/>
  <c r="G90" i="1"/>
  <c r="K90" i="1"/>
  <c r="L90" i="1"/>
  <c r="I90" i="1" s="1"/>
  <c r="M90" i="1"/>
  <c r="B91" i="1"/>
  <c r="C91" i="1"/>
  <c r="D91" i="1"/>
  <c r="G91" i="1"/>
  <c r="K91" i="1"/>
  <c r="L91" i="1"/>
  <c r="I91" i="1" s="1"/>
  <c r="M91" i="1"/>
  <c r="B92" i="1"/>
  <c r="C92" i="1"/>
  <c r="D92" i="1"/>
  <c r="G92" i="1"/>
  <c r="K92" i="1"/>
  <c r="L92" i="1"/>
  <c r="I92" i="1" s="1"/>
  <c r="M92" i="1"/>
  <c r="B93" i="1"/>
  <c r="C93" i="1"/>
  <c r="D93" i="1"/>
  <c r="G93" i="1"/>
  <c r="K93" i="1"/>
  <c r="L93" i="1"/>
  <c r="I93" i="1" s="1"/>
  <c r="M93" i="1"/>
  <c r="B94" i="1"/>
  <c r="C94" i="1"/>
  <c r="D94" i="1"/>
  <c r="G94" i="1"/>
  <c r="K94" i="1"/>
  <c r="L94" i="1"/>
  <c r="I94" i="1" s="1"/>
  <c r="M94" i="1"/>
  <c r="B95" i="1"/>
  <c r="C95" i="1"/>
  <c r="D95" i="1"/>
  <c r="G95" i="1"/>
  <c r="K95" i="1"/>
  <c r="L95" i="1"/>
  <c r="I95" i="1" s="1"/>
  <c r="M95" i="1"/>
  <c r="B96" i="1"/>
  <c r="C96" i="1"/>
  <c r="D96" i="1"/>
  <c r="G96" i="1"/>
  <c r="K96" i="1"/>
  <c r="L96" i="1"/>
  <c r="I96" i="1" s="1"/>
  <c r="M96" i="1"/>
  <c r="B97" i="1"/>
  <c r="C97" i="1"/>
  <c r="D97" i="1"/>
  <c r="G97" i="1"/>
  <c r="K97" i="1"/>
  <c r="L97" i="1"/>
  <c r="I97" i="1" s="1"/>
  <c r="M97" i="1"/>
  <c r="B98" i="1"/>
  <c r="C98" i="1"/>
  <c r="D98" i="1"/>
  <c r="G98" i="1"/>
  <c r="K98" i="1"/>
  <c r="L98" i="1"/>
  <c r="I98" i="1" s="1"/>
  <c r="M98" i="1"/>
  <c r="B99" i="1"/>
  <c r="C99" i="1"/>
  <c r="D99" i="1"/>
  <c r="G99" i="1"/>
  <c r="K99" i="1"/>
  <c r="L99" i="1"/>
  <c r="I99" i="1" s="1"/>
  <c r="M99" i="1"/>
  <c r="B21" i="1"/>
  <c r="C21" i="1"/>
  <c r="D21" i="1"/>
  <c r="G21" i="1"/>
  <c r="K21" i="1"/>
  <c r="L21" i="1"/>
  <c r="I21" i="1" s="1"/>
  <c r="M21" i="1"/>
  <c r="B22" i="1"/>
  <c r="C22" i="1"/>
  <c r="D22" i="1"/>
  <c r="G22" i="1"/>
  <c r="K22" i="1"/>
  <c r="L22" i="1"/>
  <c r="I22" i="1" s="1"/>
  <c r="M22" i="1"/>
  <c r="B23" i="1"/>
  <c r="C23" i="1"/>
  <c r="D23" i="1"/>
  <c r="G23" i="1"/>
  <c r="K23" i="1"/>
  <c r="L23" i="1"/>
  <c r="I23" i="1" s="1"/>
  <c r="M23" i="1"/>
  <c r="B24" i="1"/>
  <c r="C24" i="1"/>
  <c r="D24" i="1"/>
  <c r="G24" i="1"/>
  <c r="K24" i="1"/>
  <c r="L24" i="1"/>
  <c r="I24" i="1" s="1"/>
  <c r="M24" i="1"/>
  <c r="B25" i="1"/>
  <c r="C25" i="1"/>
  <c r="D25" i="1"/>
  <c r="G25" i="1"/>
  <c r="K25" i="1"/>
  <c r="L25" i="1"/>
  <c r="I25" i="1" s="1"/>
  <c r="M25" i="1"/>
  <c r="B26" i="1"/>
  <c r="C26" i="1"/>
  <c r="D26" i="1"/>
  <c r="G26" i="1"/>
  <c r="K26" i="1"/>
  <c r="L26" i="1"/>
  <c r="I26" i="1" s="1"/>
  <c r="M26" i="1"/>
  <c r="B27" i="1"/>
  <c r="C27" i="1"/>
  <c r="D27" i="1"/>
  <c r="G27" i="1"/>
  <c r="K27" i="1"/>
  <c r="L27" i="1"/>
  <c r="I27" i="1" s="1"/>
  <c r="M27" i="1"/>
  <c r="B28" i="1"/>
  <c r="C28" i="1"/>
  <c r="D28" i="1"/>
  <c r="G28" i="1"/>
  <c r="K28" i="1"/>
  <c r="L28" i="1"/>
  <c r="I28" i="1" s="1"/>
  <c r="M28" i="1"/>
  <c r="B29" i="1"/>
  <c r="C29" i="1"/>
  <c r="D29" i="1"/>
  <c r="G29" i="1"/>
  <c r="K29" i="1"/>
  <c r="L29" i="1"/>
  <c r="I29" i="1" s="1"/>
  <c r="M29" i="1"/>
  <c r="B30" i="1"/>
  <c r="C30" i="1"/>
  <c r="D30" i="1"/>
  <c r="G30" i="1"/>
  <c r="K30" i="1"/>
  <c r="L30" i="1"/>
  <c r="I30" i="1" s="1"/>
  <c r="M30" i="1"/>
  <c r="B31" i="1"/>
  <c r="C31" i="1"/>
  <c r="D31" i="1"/>
  <c r="G31" i="1"/>
  <c r="K31" i="1"/>
  <c r="L31" i="1"/>
  <c r="I31" i="1" s="1"/>
  <c r="M31" i="1"/>
  <c r="B32" i="1"/>
  <c r="C32" i="1"/>
  <c r="D32" i="1"/>
  <c r="G32" i="1"/>
  <c r="K32" i="1"/>
  <c r="L32" i="1"/>
  <c r="I32" i="1" s="1"/>
  <c r="M32" i="1"/>
  <c r="B33" i="1"/>
  <c r="C33" i="1"/>
  <c r="D33" i="1"/>
  <c r="G33" i="1"/>
  <c r="K33" i="1"/>
  <c r="L33" i="1"/>
  <c r="I33" i="1" s="1"/>
  <c r="M33" i="1"/>
  <c r="B34" i="1"/>
  <c r="C34" i="1"/>
  <c r="D34" i="1"/>
  <c r="G34" i="1"/>
  <c r="K34" i="1"/>
  <c r="L34" i="1"/>
  <c r="I34" i="1" s="1"/>
  <c r="M34" i="1"/>
  <c r="B35" i="1"/>
  <c r="C35" i="1"/>
  <c r="D35" i="1"/>
  <c r="G35" i="1"/>
  <c r="K35" i="1"/>
  <c r="L35" i="1"/>
  <c r="I35" i="1" s="1"/>
  <c r="M35" i="1"/>
  <c r="B36" i="1"/>
  <c r="C36" i="1"/>
  <c r="D36" i="1"/>
  <c r="G36" i="1"/>
  <c r="K36" i="1"/>
  <c r="L36" i="1"/>
  <c r="I36" i="1" s="1"/>
  <c r="M36" i="1"/>
  <c r="B37" i="1"/>
  <c r="C37" i="1"/>
  <c r="D37" i="1"/>
  <c r="G37" i="1"/>
  <c r="K37" i="1"/>
  <c r="L37" i="1"/>
  <c r="I37" i="1" s="1"/>
  <c r="M37" i="1"/>
  <c r="B38" i="1"/>
  <c r="C38" i="1"/>
  <c r="D38" i="1"/>
  <c r="G38" i="1"/>
  <c r="K38" i="1"/>
  <c r="L38" i="1"/>
  <c r="I38" i="1" s="1"/>
  <c r="M38" i="1"/>
  <c r="B39" i="1"/>
  <c r="C39" i="1"/>
  <c r="D39" i="1"/>
  <c r="G39" i="1"/>
  <c r="K39" i="1"/>
  <c r="L39" i="1"/>
  <c r="I39" i="1" s="1"/>
  <c r="M39" i="1"/>
  <c r="B40" i="1"/>
  <c r="C40" i="1"/>
  <c r="D40" i="1"/>
  <c r="G40" i="1"/>
  <c r="K40" i="1"/>
  <c r="L40" i="1"/>
  <c r="I40" i="1" s="1"/>
  <c r="M40" i="1"/>
  <c r="B41" i="1"/>
  <c r="C41" i="1"/>
  <c r="D41" i="1"/>
  <c r="G41" i="1"/>
  <c r="K41" i="1"/>
  <c r="L41" i="1"/>
  <c r="I41" i="1" s="1"/>
  <c r="M41" i="1"/>
  <c r="B42" i="1"/>
  <c r="C42" i="1"/>
  <c r="D42" i="1"/>
  <c r="G42" i="1"/>
  <c r="K42" i="1"/>
  <c r="L42" i="1"/>
  <c r="I42" i="1" s="1"/>
  <c r="M42" i="1"/>
  <c r="B43" i="1"/>
  <c r="C43" i="1"/>
  <c r="D43" i="1"/>
  <c r="G43" i="1"/>
  <c r="K43" i="1"/>
  <c r="L43" i="1"/>
  <c r="I43" i="1" s="1"/>
  <c r="M43" i="1"/>
  <c r="B44" i="1"/>
  <c r="C44" i="1"/>
  <c r="D44" i="1"/>
  <c r="G44" i="1"/>
  <c r="K44" i="1"/>
  <c r="L44" i="1"/>
  <c r="I44" i="1" s="1"/>
  <c r="M44" i="1"/>
  <c r="B45" i="1"/>
  <c r="C45" i="1"/>
  <c r="D45" i="1"/>
  <c r="G45" i="1"/>
  <c r="K45" i="1"/>
  <c r="L45" i="1"/>
  <c r="I45" i="1" s="1"/>
  <c r="M45" i="1"/>
  <c r="B46" i="1"/>
  <c r="C46" i="1"/>
  <c r="D46" i="1"/>
  <c r="G46" i="1"/>
  <c r="K46" i="1"/>
  <c r="L46" i="1"/>
  <c r="I46" i="1" s="1"/>
  <c r="M46" i="1"/>
  <c r="B47" i="1"/>
  <c r="C47" i="1"/>
  <c r="D47" i="1"/>
  <c r="G47" i="1"/>
  <c r="K47" i="1"/>
  <c r="L47" i="1"/>
  <c r="I47" i="1" s="1"/>
  <c r="M47" i="1"/>
  <c r="B48" i="1"/>
  <c r="C48" i="1"/>
  <c r="D48" i="1"/>
  <c r="G48" i="1"/>
  <c r="K48" i="1"/>
  <c r="L48" i="1"/>
  <c r="I48" i="1" s="1"/>
  <c r="M48" i="1"/>
  <c r="M20" i="1"/>
  <c r="L20" i="1"/>
  <c r="I20" i="1" l="1"/>
  <c r="J12" i="1" s="1"/>
  <c r="G20" i="1"/>
  <c r="B20" i="1" l="1"/>
  <c r="K20" i="1" l="1"/>
  <c r="D20" i="1"/>
  <c r="C20" i="1"/>
</calcChain>
</file>

<file path=xl/sharedStrings.xml><?xml version="1.0" encoding="utf-8"?>
<sst xmlns="http://schemas.openxmlformats.org/spreadsheetml/2006/main" count="1042" uniqueCount="397">
  <si>
    <t>№</t>
  </si>
  <si>
    <t>Номер</t>
  </si>
  <si>
    <t>Фамилия</t>
  </si>
  <si>
    <t>Имя</t>
  </si>
  <si>
    <t>Год рождения</t>
  </si>
  <si>
    <t>Группа</t>
  </si>
  <si>
    <t>Результат</t>
  </si>
  <si>
    <t>Подробно</t>
  </si>
  <si>
    <t>Отставание</t>
  </si>
  <si>
    <t>+00,0</t>
  </si>
  <si>
    <t>Место</t>
  </si>
  <si>
    <t>5 круг</t>
  </si>
  <si>
    <t>Фамилия Имя</t>
  </si>
  <si>
    <t>ОФИЦИАЛЬНЫЙ ПРОТОКОЛ РЕЗУЛЬТАТОВ</t>
  </si>
  <si>
    <t>ТЕХНИЧЕСКИЕ ДАННЫЕ ТРАССЫ:</t>
  </si>
  <si>
    <t>ДЛИНА КРУГА:</t>
  </si>
  <si>
    <t>КРУГОВ:</t>
  </si>
  <si>
    <t>Ефремова</t>
  </si>
  <si>
    <t>Наталья</t>
  </si>
  <si>
    <t>Место в возрастной группе</t>
  </si>
  <si>
    <r>
      <t xml:space="preserve"> МЕСТО ПРОВЕДЕНИЯ: </t>
    </r>
    <r>
      <rPr>
        <sz val="10"/>
        <color indexed="8"/>
        <rFont val="Calibri"/>
        <family val="2"/>
        <charset val="204"/>
      </rPr>
      <t>Зона отдыха "Волкуша", г. Лыткарино, МО</t>
    </r>
  </si>
  <si>
    <t>Александр</t>
  </si>
  <si>
    <t>Юноши</t>
  </si>
  <si>
    <t>Алексей</t>
  </si>
  <si>
    <t>-</t>
  </si>
  <si>
    <t>Василий</t>
  </si>
  <si>
    <t>Михаил</t>
  </si>
  <si>
    <t>Сергей</t>
  </si>
  <si>
    <t>Павел</t>
  </si>
  <si>
    <t>Тюленев</t>
  </si>
  <si>
    <t>Андрей</t>
  </si>
  <si>
    <t>Артем</t>
  </si>
  <si>
    <t>Дмитрий</t>
  </si>
  <si>
    <t>Максим</t>
  </si>
  <si>
    <t>Гусев</t>
  </si>
  <si>
    <t>Николай</t>
  </si>
  <si>
    <t>Даниил</t>
  </si>
  <si>
    <t>Евгений</t>
  </si>
  <si>
    <t>Старт</t>
  </si>
  <si>
    <t>Финиш</t>
  </si>
  <si>
    <t>Лыжная гонка</t>
  </si>
  <si>
    <t>+1:43,0</t>
  </si>
  <si>
    <t>DNF</t>
  </si>
  <si>
    <t/>
  </si>
  <si>
    <t>Дементьев</t>
  </si>
  <si>
    <t>Ячков</t>
  </si>
  <si>
    <t>Коротков</t>
  </si>
  <si>
    <t>Антон</t>
  </si>
  <si>
    <t>Олег</t>
  </si>
  <si>
    <t>Илья</t>
  </si>
  <si>
    <t>Соловьев</t>
  </si>
  <si>
    <t>Королев</t>
  </si>
  <si>
    <t>Владимир</t>
  </si>
  <si>
    <t>Алексеев</t>
  </si>
  <si>
    <t>Баранов</t>
  </si>
  <si>
    <t>Тряскин</t>
  </si>
  <si>
    <t>Денис</t>
  </si>
  <si>
    <t>Степанов</t>
  </si>
  <si>
    <t>+1:52,0</t>
  </si>
  <si>
    <t>Качан</t>
  </si>
  <si>
    <t>Вячеслав</t>
  </si>
  <si>
    <t>Шнякин</t>
  </si>
  <si>
    <t>Игорь</t>
  </si>
  <si>
    <t>Барбашин</t>
  </si>
  <si>
    <t>Терешин</t>
  </si>
  <si>
    <t>Тихомиров</t>
  </si>
  <si>
    <t>Зайцев</t>
  </si>
  <si>
    <t>Савельев</t>
  </si>
  <si>
    <t>Максимов</t>
  </si>
  <si>
    <t>Роман</t>
  </si>
  <si>
    <t>Кондраков</t>
  </si>
  <si>
    <t>Григорий</t>
  </si>
  <si>
    <t>Завьялов</t>
  </si>
  <si>
    <t>Саввин</t>
  </si>
  <si>
    <t>Миннахметов</t>
  </si>
  <si>
    <t>Стекольщиков</t>
  </si>
  <si>
    <t>Суровцев</t>
  </si>
  <si>
    <t>Труш</t>
  </si>
  <si>
    <t>Закалюжный</t>
  </si>
  <si>
    <t>Ширяев</t>
  </si>
  <si>
    <t>Бердин</t>
  </si>
  <si>
    <t>+6:57,0</t>
  </si>
  <si>
    <t>+7:45,0</t>
  </si>
  <si>
    <t>Петр</t>
  </si>
  <si>
    <t>Васичев</t>
  </si>
  <si>
    <t>Матвеев</t>
  </si>
  <si>
    <t>Васильев</t>
  </si>
  <si>
    <t>Криканов</t>
  </si>
  <si>
    <t>Тихонов</t>
  </si>
  <si>
    <t>7500М</t>
  </si>
  <si>
    <t>Масс-старт  
Масс-старт</t>
  </si>
  <si>
    <r>
      <t xml:space="preserve"> ДАТА ПРОВЕДЕНИЯ: </t>
    </r>
    <r>
      <rPr>
        <sz val="10"/>
        <color indexed="8"/>
        <rFont val="Calibri"/>
        <family val="2"/>
        <charset val="204"/>
      </rPr>
      <t>31 декабря 2018 года</t>
    </r>
  </si>
  <si>
    <t>Суздалев</t>
  </si>
  <si>
    <t>М0</t>
  </si>
  <si>
    <t>12:15:01</t>
  </si>
  <si>
    <t>00:39:24,0</t>
  </si>
  <si>
    <t>12:54:25 (FINISH)</t>
  </si>
  <si>
    <t>00:41:07,0</t>
  </si>
  <si>
    <t>12:56:08 (FINISH)</t>
  </si>
  <si>
    <t>00:41:16,0</t>
  </si>
  <si>
    <t>12:56:17 (FINISH)</t>
  </si>
  <si>
    <t>00:41:28,0</t>
  </si>
  <si>
    <t>12:56:29 (FINISH)</t>
  </si>
  <si>
    <t>+2:04,0</t>
  </si>
  <si>
    <t>00:43:16,0</t>
  </si>
  <si>
    <t>12:58:17 (FINISH)</t>
  </si>
  <si>
    <t>+3:52,0</t>
  </si>
  <si>
    <t>00:43:33,0</t>
  </si>
  <si>
    <t>12:58:34 (FINISH)</t>
  </si>
  <si>
    <t>+4:09,0</t>
  </si>
  <si>
    <t>Пестов</t>
  </si>
  <si>
    <t>00:43:40,0</t>
  </si>
  <si>
    <t>12:58:41 (FINISH)</t>
  </si>
  <si>
    <t>+4:16,0</t>
  </si>
  <si>
    <t>Кургузов</t>
  </si>
  <si>
    <t>00:43:57,0</t>
  </si>
  <si>
    <t>12:58:58 (FINISH)</t>
  </si>
  <si>
    <t>+4:33,0</t>
  </si>
  <si>
    <t>Палицын</t>
  </si>
  <si>
    <t>Леонид</t>
  </si>
  <si>
    <t>00:45:39,0</t>
  </si>
  <si>
    <t>13:00:40 (FINISH)</t>
  </si>
  <si>
    <t>+6:15,0</t>
  </si>
  <si>
    <t>00:45:47,0</t>
  </si>
  <si>
    <t>13:00:48 (FINISH)</t>
  </si>
  <si>
    <t>+6:23,0</t>
  </si>
  <si>
    <t>00:45:52,0</t>
  </si>
  <si>
    <t>13:00:53 (FINISH)</t>
  </si>
  <si>
    <t>+6:28,0</t>
  </si>
  <si>
    <t>Усынин</t>
  </si>
  <si>
    <t>00:46:04,0</t>
  </si>
  <si>
    <t>13:01:05 (FINISH)</t>
  </si>
  <si>
    <t>+6:40,0</t>
  </si>
  <si>
    <t>00:46:21,0</t>
  </si>
  <si>
    <t>13:01:22 (FINISH)</t>
  </si>
  <si>
    <t>Квасов</t>
  </si>
  <si>
    <t>00:46:36,0</t>
  </si>
  <si>
    <t>13:01:37 (FINISH)</t>
  </si>
  <si>
    <t>+7:12,0</t>
  </si>
  <si>
    <t>00:46:37,0</t>
  </si>
  <si>
    <t>13:01:38 (FINISH)</t>
  </si>
  <si>
    <t>+7:13,0</t>
  </si>
  <si>
    <t>Стениловский</t>
  </si>
  <si>
    <t>00:46:44,0</t>
  </si>
  <si>
    <t>13:01:45,0 (FINISH)</t>
  </si>
  <si>
    <t>+7:20,0</t>
  </si>
  <si>
    <t>00:46:45,0</t>
  </si>
  <si>
    <t>13:01:46 (FINISH)</t>
  </si>
  <si>
    <t>+7:21,0</t>
  </si>
  <si>
    <t>Лазаренко</t>
  </si>
  <si>
    <t>Станислав</t>
  </si>
  <si>
    <t>00:46:50,0</t>
  </si>
  <si>
    <t>13:01:51 (FINISH)</t>
  </si>
  <si>
    <t>+7:26,0</t>
  </si>
  <si>
    <t>Седов</t>
  </si>
  <si>
    <t>00:47:09,0</t>
  </si>
  <si>
    <t>13:02:10,0 (FINISH)</t>
  </si>
  <si>
    <t>00:47:29,0</t>
  </si>
  <si>
    <t>13:02:30 (FINISH)</t>
  </si>
  <si>
    <t>+8:05,0</t>
  </si>
  <si>
    <t>Котов</t>
  </si>
  <si>
    <t>00:48:13,0</t>
  </si>
  <si>
    <t>13:03:14 (FINISH)</t>
  </si>
  <si>
    <t>+8:49,0</t>
  </si>
  <si>
    <t>00:48:20,0</t>
  </si>
  <si>
    <t>13:03:21 (FINISH)</t>
  </si>
  <si>
    <t>+8:56,0</t>
  </si>
  <si>
    <t>Климушкин</t>
  </si>
  <si>
    <t>00:48:49,0</t>
  </si>
  <si>
    <t>13:03:50 (FINISH)</t>
  </si>
  <si>
    <t>+9:25,0</t>
  </si>
  <si>
    <t>Антошин</t>
  </si>
  <si>
    <t>00:49:14,0</t>
  </si>
  <si>
    <t>13:04:15 (FINISH)</t>
  </si>
  <si>
    <t>+9:50,0</t>
  </si>
  <si>
    <t>Лупанов</t>
  </si>
  <si>
    <t>00:49:15,0</t>
  </si>
  <si>
    <t>13:04:16 (FINISH)</t>
  </si>
  <si>
    <t>+9:51,0</t>
  </si>
  <si>
    <t>00:49:25,0</t>
  </si>
  <si>
    <t>13:04:26 (FINISH)</t>
  </si>
  <si>
    <t>+10:01,0</t>
  </si>
  <si>
    <t>00:49:48,0</t>
  </si>
  <si>
    <t>13:04:49 (FINISH)</t>
  </si>
  <si>
    <t>+10:24,0</t>
  </si>
  <si>
    <t>Ромашов</t>
  </si>
  <si>
    <t>00:49:56,0</t>
  </si>
  <si>
    <t>13:04:57 (FINISH)</t>
  </si>
  <si>
    <t>+10:32,0</t>
  </si>
  <si>
    <t>Ерошкин</t>
  </si>
  <si>
    <t>00:50:01,0</t>
  </si>
  <si>
    <t>13:05:02 (FINISH)</t>
  </si>
  <si>
    <t>+10:37,0</t>
  </si>
  <si>
    <t>00:50:08,0</t>
  </si>
  <si>
    <t>13:05:09 (FINISH)</t>
  </si>
  <si>
    <t>+10:44,0</t>
  </si>
  <si>
    <t>Гаращук</t>
  </si>
  <si>
    <t>00:50:10,0</t>
  </si>
  <si>
    <t>13:05:11 (FINISH)</t>
  </si>
  <si>
    <t>+10:46,0</t>
  </si>
  <si>
    <t>Таразанов</t>
  </si>
  <si>
    <t>Никита</t>
  </si>
  <si>
    <t>Шорохов</t>
  </si>
  <si>
    <t>00:50:12,0</t>
  </si>
  <si>
    <t>13:05:13 (FINISH)</t>
  </si>
  <si>
    <t>+10:48,0</t>
  </si>
  <si>
    <t>00:50:13,0</t>
  </si>
  <si>
    <t>13:05:14 (FINISH)</t>
  </si>
  <si>
    <t>+10:49,0</t>
  </si>
  <si>
    <t>00:50:20,0</t>
  </si>
  <si>
    <t>13:05:21 (FINISH)</t>
  </si>
  <si>
    <t>+10:56,0</t>
  </si>
  <si>
    <t>00:50:35,0</t>
  </si>
  <si>
    <t>13:05:36 (FINISH)</t>
  </si>
  <si>
    <t>+11:11,0</t>
  </si>
  <si>
    <t>00:51:14,0</t>
  </si>
  <si>
    <t>13:06:15 (FINISH)</t>
  </si>
  <si>
    <t>+11:50,0</t>
  </si>
  <si>
    <t>Осипов</t>
  </si>
  <si>
    <t>00:51:16,0</t>
  </si>
  <si>
    <t>13:06:17 (FINISH)</t>
  </si>
  <si>
    <t>+11:52,0</t>
  </si>
  <si>
    <t>Резников</t>
  </si>
  <si>
    <t>00:51:19,0</t>
  </si>
  <si>
    <t>13:06:20 (FINISH)</t>
  </si>
  <si>
    <t>+11:55,0</t>
  </si>
  <si>
    <t>Нагибин</t>
  </si>
  <si>
    <t>00:51:32,0</t>
  </si>
  <si>
    <t>13:06:33 (FINISH)</t>
  </si>
  <si>
    <t>+12:08,0</t>
  </si>
  <si>
    <t>Гурьев</t>
  </si>
  <si>
    <t>00:51:41,0</t>
  </si>
  <si>
    <t>13:06:42 (FINISH)</t>
  </si>
  <si>
    <t>+12:17,0</t>
  </si>
  <si>
    <t>00:51:51,0</t>
  </si>
  <si>
    <t>13:06:52 (FINISH)</t>
  </si>
  <si>
    <t>+12:27,0</t>
  </si>
  <si>
    <t>Деребеев</t>
  </si>
  <si>
    <t>00:52:26,0</t>
  </si>
  <si>
    <t>13:07:27 (FINISH)</t>
  </si>
  <si>
    <t>+13:02,0</t>
  </si>
  <si>
    <t>Житников</t>
  </si>
  <si>
    <t>00:52:30,0</t>
  </si>
  <si>
    <t>13:07:31 (FINISH)</t>
  </si>
  <si>
    <t>+13:06,0</t>
  </si>
  <si>
    <t>00:52:46,0</t>
  </si>
  <si>
    <t>13:07:47 (FINISH)</t>
  </si>
  <si>
    <t>+13:22,0</t>
  </si>
  <si>
    <t>Егоров</t>
  </si>
  <si>
    <t>00:52:47,0</t>
  </si>
  <si>
    <t>13:07:48 (FINISH)</t>
  </si>
  <si>
    <t>+13:23,0</t>
  </si>
  <si>
    <t>00:53:03,0</t>
  </si>
  <si>
    <t>13:08:04 (FINISH)</t>
  </si>
  <si>
    <t>+13:39,0</t>
  </si>
  <si>
    <t>Мякота</t>
  </si>
  <si>
    <t>00:53:09,0</t>
  </si>
  <si>
    <t>13:08:10 (FINISH)</t>
  </si>
  <si>
    <t>+13:45,0</t>
  </si>
  <si>
    <t>00:53:13,0</t>
  </si>
  <si>
    <t>13:08:14 (FINISH)</t>
  </si>
  <si>
    <t>+13:49,0</t>
  </si>
  <si>
    <t>Можаев</t>
  </si>
  <si>
    <t>00:53:36,0</t>
  </si>
  <si>
    <t>13:08:37 (FINISH)</t>
  </si>
  <si>
    <t>+14:12,0</t>
  </si>
  <si>
    <t>00:53:43,0</t>
  </si>
  <si>
    <t>13:08:44 (FINISH)</t>
  </si>
  <si>
    <t>+14:19,0</t>
  </si>
  <si>
    <t>Николаенков</t>
  </si>
  <si>
    <t>00:54:08,0</t>
  </si>
  <si>
    <t>13:09:09 (FINISH)</t>
  </si>
  <si>
    <t>+14:44,0</t>
  </si>
  <si>
    <t>Евдокимов</t>
  </si>
  <si>
    <t>00:54:17,0</t>
  </si>
  <si>
    <t>13:09:18 (FINISH)</t>
  </si>
  <si>
    <t>+14:53,0</t>
  </si>
  <si>
    <t>00:54:22,0</t>
  </si>
  <si>
    <t>13:09:23 (FINISH)</t>
  </si>
  <si>
    <t>+14:58,0</t>
  </si>
  <si>
    <t>00:54:27,0</t>
  </si>
  <si>
    <t>13:09:28 (FINISH)</t>
  </si>
  <si>
    <t>+15:03,0</t>
  </si>
  <si>
    <t>Кащук</t>
  </si>
  <si>
    <t>Тарас</t>
  </si>
  <si>
    <t>00:54:54,0</t>
  </si>
  <si>
    <t>13:09:55 (FINISH)</t>
  </si>
  <si>
    <t>+15:30,0</t>
  </si>
  <si>
    <t>Гарбуз</t>
  </si>
  <si>
    <t>00:55:01,0</t>
  </si>
  <si>
    <t>13:10:02 (FINISH)</t>
  </si>
  <si>
    <t>+15:37,0</t>
  </si>
  <si>
    <t>Шуленин</t>
  </si>
  <si>
    <t>00:56:08,0</t>
  </si>
  <si>
    <t>13:11:09 (FINISH)</t>
  </si>
  <si>
    <t>+16:44,0</t>
  </si>
  <si>
    <t>Артамонов</t>
  </si>
  <si>
    <t>00:56:15,0</t>
  </si>
  <si>
    <t>13:11:16 (FINISH)</t>
  </si>
  <si>
    <t>+16:51,0</t>
  </si>
  <si>
    <t>00:57:43,0</t>
  </si>
  <si>
    <t>13:12:44 (FINISH)</t>
  </si>
  <si>
    <t>+18:19,0</t>
  </si>
  <si>
    <t>00:58:14,0</t>
  </si>
  <si>
    <t>13:13:15 (FINISH)</t>
  </si>
  <si>
    <t>+18:50,0</t>
  </si>
  <si>
    <t>Полукчиу</t>
  </si>
  <si>
    <t>00:58:48,0</t>
  </si>
  <si>
    <t>13:13:49 (FINISH)</t>
  </si>
  <si>
    <t>+19:24,0</t>
  </si>
  <si>
    <t>Бессонов</t>
  </si>
  <si>
    <t>00:58:59,0</t>
  </si>
  <si>
    <t>13:14:00 (FINISH)</t>
  </si>
  <si>
    <t>+19:35,0</t>
  </si>
  <si>
    <t>01:02:54,0</t>
  </si>
  <si>
    <t>13:17:55 (FINISH)</t>
  </si>
  <si>
    <t>+23:30,0</t>
  </si>
  <si>
    <t>Каримбаев</t>
  </si>
  <si>
    <t>Артур</t>
  </si>
  <si>
    <t>01:04:47,0</t>
  </si>
  <si>
    <t>13:19:48 (FINISH)</t>
  </si>
  <si>
    <t>+25:23,0</t>
  </si>
  <si>
    <t>Калинин</t>
  </si>
  <si>
    <t>01:06:01,0</t>
  </si>
  <si>
    <t>13:21:02 (FINISH)</t>
  </si>
  <si>
    <t>+26:37,0</t>
  </si>
  <si>
    <t>Колчин</t>
  </si>
  <si>
    <t>Арутюнян</t>
  </si>
  <si>
    <t>Арам</t>
  </si>
  <si>
    <t>01:06:26,0</t>
  </si>
  <si>
    <t>13:21:27 (FINISH)</t>
  </si>
  <si>
    <t>+27:02,0</t>
  </si>
  <si>
    <t>Балюра</t>
  </si>
  <si>
    <t>01:07:01,0</t>
  </si>
  <si>
    <t>13:22:02 (FINISH)</t>
  </si>
  <si>
    <t>+27:37,0</t>
  </si>
  <si>
    <t>Краснов</t>
  </si>
  <si>
    <t>01:08:00,0</t>
  </si>
  <si>
    <t>13:23:01 (FINISH)</t>
  </si>
  <si>
    <t>+28:36,0</t>
  </si>
  <si>
    <t>Формозов</t>
  </si>
  <si>
    <t>01:09:06,0</t>
  </si>
  <si>
    <t>13:24:07 (FINISH)</t>
  </si>
  <si>
    <t>+29:42,0</t>
  </si>
  <si>
    <t>Левочкин</t>
  </si>
  <si>
    <t>01:09:38,0</t>
  </si>
  <si>
    <t>13:24:39 (FINISH)</t>
  </si>
  <si>
    <t>+30:14,0</t>
  </si>
  <si>
    <t>Чайкин</t>
  </si>
  <si>
    <t>Валентин</t>
  </si>
  <si>
    <t>01:13:46,0</t>
  </si>
  <si>
    <t>13:28:47 (FINISH)</t>
  </si>
  <si>
    <t>+34:22,0</t>
  </si>
  <si>
    <t>Цанга</t>
  </si>
  <si>
    <t>01:15:00,0</t>
  </si>
  <si>
    <t>13:30:01 (FINISH)</t>
  </si>
  <si>
    <t>+35:36,0</t>
  </si>
  <si>
    <t>Корнилов</t>
  </si>
  <si>
    <t>01:16:35,0</t>
  </si>
  <si>
    <t>13:31:36,0 (FINISH)</t>
  </si>
  <si>
    <t>+37:11,0</t>
  </si>
  <si>
    <t>Иванюго</t>
  </si>
  <si>
    <t>Чечеткин</t>
  </si>
  <si>
    <t>Щедрин</t>
  </si>
  <si>
    <t>Трипака</t>
  </si>
  <si>
    <t>Кабалов</t>
  </si>
  <si>
    <t>Канунников</t>
  </si>
  <si>
    <t>Мякишев</t>
  </si>
  <si>
    <t>Балаков</t>
  </si>
  <si>
    <t>Целиков</t>
  </si>
  <si>
    <t>Чирков</t>
  </si>
  <si>
    <t>Власов</t>
  </si>
  <si>
    <t>Шарапов</t>
  </si>
  <si>
    <t>Чернов</t>
  </si>
  <si>
    <t>Арсений</t>
  </si>
  <si>
    <t>Сямтомов</t>
  </si>
  <si>
    <t>Туленков</t>
  </si>
  <si>
    <t>Шишков</t>
  </si>
  <si>
    <t>Сабиров</t>
  </si>
  <si>
    <t>Кривошеев</t>
  </si>
  <si>
    <t>Федоров</t>
  </si>
  <si>
    <t>Миронов</t>
  </si>
  <si>
    <t>Терентьев</t>
  </si>
  <si>
    <t>Кулешов</t>
  </si>
  <si>
    <t>00:47:54,0</t>
  </si>
  <si>
    <t>13:02:55,0 (FINISH)</t>
  </si>
  <si>
    <t>+8:30,0</t>
  </si>
  <si>
    <t>00:50:58,0</t>
  </si>
  <si>
    <t>13:05:59,0 (FINISH)</t>
  </si>
  <si>
    <t>+11:34,0</t>
  </si>
  <si>
    <t>01:22:14,0</t>
  </si>
  <si>
    <t>13:37:15 (FINISH)</t>
  </si>
  <si>
    <t>+42:50,0</t>
  </si>
  <si>
    <t>01:39:59,0</t>
  </si>
  <si>
    <t>13:55:00 (FINISH)</t>
  </si>
  <si>
    <t>+1:00:35,0</t>
  </si>
  <si>
    <t>Новогодняя гонка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</si>
</sst>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:ss"/>
    <numFmt numFmtId="165" formatCode="\+m:ss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9" fillId="0" borderId="16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18" xfId="0" applyFont="1" applyFill="1" applyBorder="1" applyAlignment="1">
      <alignment wrapText="1"/>
    </xf>
    <xf numFmtId="0" fontId="19" fillId="0" borderId="19" xfId="0" applyFont="1" applyFill="1" applyBorder="1" applyAlignment="1">
      <alignment wrapText="1"/>
    </xf>
    <xf numFmtId="0" fontId="19" fillId="0" borderId="2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4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0" fillId="0" borderId="14" xfId="0" applyBorder="1"/>
    <xf numFmtId="0" fontId="0" fillId="0" borderId="19" xfId="0" applyBorder="1"/>
    <xf numFmtId="0" fontId="23" fillId="0" borderId="21" xfId="0" applyFont="1" applyFill="1" applyBorder="1" applyAlignment="1">
      <alignment horizontal="left" vertical="center"/>
    </xf>
    <xf numFmtId="0" fontId="23" fillId="0" borderId="22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24" xfId="0" applyNumberFormat="1" applyFont="1" applyFill="1" applyBorder="1" applyAlignment="1">
      <alignment horizontal="right" vertical="center"/>
    </xf>
    <xf numFmtId="0" fontId="0" fillId="0" borderId="0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0" fillId="0" borderId="13" xfId="0" applyFont="1" applyBorder="1"/>
    <xf numFmtId="0" fontId="23" fillId="0" borderId="28" xfId="0" applyFont="1" applyFill="1" applyBorder="1" applyAlignment="1">
      <alignment vertical="center"/>
    </xf>
    <xf numFmtId="0" fontId="0" fillId="0" borderId="29" xfId="0" applyBorder="1"/>
    <xf numFmtId="49" fontId="25" fillId="0" borderId="3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left" vertical="center" wrapText="1" indent="2"/>
    </xf>
    <xf numFmtId="0" fontId="1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65" fontId="16" fillId="0" borderId="32" xfId="0" applyNumberFormat="1" applyFont="1" applyBorder="1" applyAlignment="1">
      <alignment horizontal="right" vertical="center" wrapText="1" indent="2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/>
    <xf numFmtId="46" fontId="0" fillId="0" borderId="11" xfId="0" applyNumberFormat="1" applyFont="1" applyFill="1" applyBorder="1" applyAlignment="1">
      <alignment horizontal="center" vertical="center" wrapText="1"/>
    </xf>
    <xf numFmtId="46" fontId="0" fillId="0" borderId="12" xfId="0" applyNumberFormat="1" applyFont="1" applyFill="1" applyBorder="1" applyAlignment="1">
      <alignment horizontal="center" vertical="center" wrapText="1"/>
    </xf>
    <xf numFmtId="165" fontId="16" fillId="0" borderId="36" xfId="0" applyNumberFormat="1" applyFont="1" applyBorder="1" applyAlignment="1">
      <alignment horizontal="right" vertical="center" wrapText="1" indent="2"/>
    </xf>
    <xf numFmtId="164" fontId="16" fillId="0" borderId="10" xfId="0" applyNumberFormat="1" applyFont="1" applyFill="1" applyBorder="1" applyAlignment="1">
      <alignment horizontal="left" vertical="center" wrapText="1" indent="2"/>
    </xf>
    <xf numFmtId="165" fontId="16" fillId="0" borderId="35" xfId="0" applyNumberFormat="1" applyFont="1" applyBorder="1" applyAlignment="1">
      <alignment horizontal="right" vertical="center" wrapText="1" indent="2"/>
    </xf>
    <xf numFmtId="21" fontId="0" fillId="0" borderId="12" xfId="0" applyNumberFormat="1" applyFont="1" applyFill="1" applyBorder="1" applyAlignment="1">
      <alignment horizontal="center" vertical="center" wrapText="1"/>
    </xf>
    <xf numFmtId="21" fontId="0" fillId="0" borderId="11" xfId="0" applyNumberFormat="1" applyFont="1" applyFill="1" applyBorder="1" applyAlignment="1">
      <alignment horizontal="center" vertical="center" wrapText="1"/>
    </xf>
    <xf numFmtId="46" fontId="0" fillId="0" borderId="10" xfId="0" applyNumberFormat="1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 wrapText="1"/>
    </xf>
    <xf numFmtId="164" fontId="16" fillId="0" borderId="12" xfId="0" applyNumberFormat="1" applyFont="1" applyFill="1" applyBorder="1" applyAlignment="1">
      <alignment horizontal="left" vertical="center" wrapText="1" indent="2"/>
    </xf>
    <xf numFmtId="0" fontId="0" fillId="0" borderId="0" xfId="0"/>
    <xf numFmtId="0" fontId="0" fillId="0" borderId="33" xfId="0" applyBorder="1"/>
    <xf numFmtId="0" fontId="0" fillId="0" borderId="34" xfId="0" applyBorder="1"/>
    <xf numFmtId="0" fontId="0" fillId="0" borderId="37" xfId="0" applyBorder="1"/>
    <xf numFmtId="0" fontId="16" fillId="0" borderId="31" xfId="0" applyFont="1" applyFill="1" applyBorder="1" applyAlignment="1">
      <alignment horizontal="center" vertical="center" wrapText="1"/>
    </xf>
    <xf numFmtId="0" fontId="0" fillId="0" borderId="38" xfId="0" applyBorder="1"/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0" fillId="0" borderId="0" xfId="0"/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wrapText="1"/>
    </xf>
    <xf numFmtId="0" fontId="26" fillId="0" borderId="19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right" vertical="center"/>
    </xf>
    <xf numFmtId="0" fontId="18" fillId="0" borderId="13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17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2</xdr:row>
      <xdr:rowOff>180975</xdr:rowOff>
    </xdr:to>
    <xdr:pic>
      <xdr:nvPicPr>
        <xdr:cNvPr id="15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85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"/>
  <sheetViews>
    <sheetView tabSelected="1" topLeftCell="B1" workbookViewId="0">
      <selection activeCell="B5" sqref="B5:M5"/>
    </sheetView>
  </sheetViews>
  <sheetFormatPr defaultRowHeight="15" x14ac:dyDescent="0.25"/>
  <cols>
    <col min="1" max="1" width="0" hidden="1" customWidth="1"/>
    <col min="2" max="2" width="7.85546875" style="1" customWidth="1"/>
    <col min="3" max="3" width="8.7109375" style="1" customWidth="1"/>
    <col min="4" max="4" width="25.5703125" style="1" customWidth="1"/>
    <col min="5" max="5" width="21" hidden="1" customWidth="1"/>
    <col min="6" max="6" width="10.85546875" hidden="1" customWidth="1"/>
    <col min="7" max="7" width="11.85546875" style="1" customWidth="1"/>
    <col min="8" max="8" width="9.140625" hidden="1" customWidth="1"/>
    <col min="9" max="11" width="10.7109375" hidden="1" customWidth="1"/>
    <col min="12" max="13" width="14.5703125" style="1" customWidth="1"/>
  </cols>
  <sheetData>
    <row r="1" spans="2:13" ht="15.75" x14ac:dyDescent="0.25">
      <c r="B1" s="77"/>
      <c r="C1" s="78"/>
      <c r="D1" s="78"/>
      <c r="E1" s="78"/>
      <c r="F1" s="78"/>
      <c r="G1" s="78"/>
      <c r="H1" s="78"/>
      <c r="I1" s="18"/>
      <c r="J1" s="18"/>
      <c r="K1" s="18"/>
      <c r="L1" s="26"/>
      <c r="M1" s="27"/>
    </row>
    <row r="2" spans="2:13" x14ac:dyDescent="0.25">
      <c r="B2" s="3"/>
      <c r="C2" s="4"/>
      <c r="D2" s="4"/>
      <c r="E2" s="4"/>
      <c r="F2" s="4"/>
      <c r="G2" s="4"/>
      <c r="H2" s="4"/>
      <c r="I2" s="25"/>
      <c r="J2" s="25"/>
      <c r="K2" s="25"/>
      <c r="L2" s="28"/>
      <c r="M2" s="29"/>
    </row>
    <row r="3" spans="2:13" x14ac:dyDescent="0.25">
      <c r="B3" s="3"/>
      <c r="C3" s="4"/>
      <c r="D3" s="4"/>
      <c r="E3" s="4"/>
      <c r="F3" s="4"/>
      <c r="G3" s="4"/>
      <c r="H3" s="4"/>
      <c r="I3" s="25"/>
      <c r="J3" s="25"/>
      <c r="K3" s="25"/>
      <c r="L3" s="28"/>
      <c r="M3" s="29"/>
    </row>
    <row r="4" spans="2:13" ht="26.25" customHeight="1" x14ac:dyDescent="0.4">
      <c r="B4" s="79" t="s">
        <v>396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</row>
    <row r="5" spans="2:13" ht="15.75" customHeight="1" x14ac:dyDescent="0.25">
      <c r="B5" s="82" t="s">
        <v>40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4"/>
    </row>
    <row r="6" spans="2:13" ht="15.75" thickBot="1" x14ac:dyDescent="0.3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7"/>
    </row>
    <row r="7" spans="2:13" x14ac:dyDescent="0.25">
      <c r="B7" s="8"/>
      <c r="C7" s="8"/>
      <c r="D7" s="8"/>
      <c r="E7" s="8"/>
      <c r="F7" s="8"/>
      <c r="G7" s="8"/>
      <c r="H7" s="8"/>
    </row>
    <row r="8" spans="2:13" ht="15.75" customHeight="1" x14ac:dyDescent="0.25">
      <c r="B8" s="85" t="s">
        <v>13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</row>
    <row r="9" spans="2:13" ht="15.75" customHeight="1" x14ac:dyDescent="0.25">
      <c r="B9" s="72" t="s">
        <v>90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2:13" ht="15.75" customHeight="1" x14ac:dyDescent="0.25">
      <c r="B10" s="72" t="str">
        <f>CONCATENATE(IF(MID(Результаты!G2,1,1)="М","Мужчины, Группа ","Женщины, Группа "),Результаты!G2)</f>
        <v>Мужчины, Группа М0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</row>
    <row r="11" spans="2:13" ht="15.75" thickBot="1" x14ac:dyDescent="0.3">
      <c r="B11" s="30"/>
      <c r="C11" s="30"/>
      <c r="D11" s="30"/>
      <c r="E11" s="30"/>
      <c r="F11" s="30"/>
      <c r="G11" s="30"/>
      <c r="H11" s="30"/>
      <c r="I11" s="25"/>
      <c r="J11" s="25"/>
      <c r="K11" s="25"/>
      <c r="L11" s="28"/>
      <c r="M11" s="28"/>
    </row>
    <row r="12" spans="2:13" x14ac:dyDescent="0.25">
      <c r="B12" s="9" t="s">
        <v>20</v>
      </c>
      <c r="C12" s="10"/>
      <c r="D12" s="11"/>
      <c r="E12" s="12"/>
      <c r="F12" s="13"/>
      <c r="G12" s="13"/>
      <c r="H12" s="18"/>
      <c r="I12" s="18"/>
      <c r="J12" s="75" t="str">
        <f>CONCATENATE("НАЧАЛО: ",TEXT(I20,"ЧЧ:ММ"))</f>
        <v>НАЧАЛО: 12:15</v>
      </c>
      <c r="K12" s="75"/>
      <c r="L12" s="75"/>
      <c r="M12" s="76"/>
    </row>
    <row r="13" spans="2:13" ht="15.75" thickBot="1" x14ac:dyDescent="0.3">
      <c r="B13" s="14" t="s">
        <v>91</v>
      </c>
      <c r="C13" s="15"/>
      <c r="D13" s="15"/>
      <c r="E13" s="16"/>
      <c r="F13" s="17"/>
      <c r="G13" s="17"/>
      <c r="H13" s="19"/>
      <c r="I13" s="19"/>
      <c r="J13" s="19"/>
      <c r="K13" s="19"/>
      <c r="L13" s="73"/>
      <c r="M13" s="74"/>
    </row>
    <row r="15" spans="2:13" hidden="1" x14ac:dyDescent="0.25">
      <c r="B15" s="69" t="s">
        <v>14</v>
      </c>
      <c r="C15" s="70"/>
      <c r="D15" s="70"/>
      <c r="E15" s="70"/>
      <c r="F15" s="70"/>
      <c r="G15" s="71"/>
      <c r="K15" s="1"/>
      <c r="M15"/>
    </row>
    <row r="16" spans="2:13" hidden="1" x14ac:dyDescent="0.25">
      <c r="B16" s="20" t="s">
        <v>15</v>
      </c>
      <c r="C16" s="35"/>
      <c r="D16" s="35"/>
      <c r="E16" s="36"/>
      <c r="F16" s="36"/>
      <c r="G16" s="37" t="s">
        <v>89</v>
      </c>
      <c r="H16" s="1"/>
      <c r="L16"/>
      <c r="M16"/>
    </row>
    <row r="17" spans="1:13" ht="15.75" hidden="1" thickBot="1" x14ac:dyDescent="0.3">
      <c r="B17" s="21" t="s">
        <v>16</v>
      </c>
      <c r="C17" s="22"/>
      <c r="D17" s="23"/>
      <c r="E17" s="19"/>
      <c r="F17" s="19"/>
      <c r="G17" s="24">
        <v>2</v>
      </c>
      <c r="H17" s="1"/>
      <c r="L17"/>
      <c r="M17"/>
    </row>
    <row r="18" spans="1:13" ht="15.75" thickBot="1" x14ac:dyDescent="0.3"/>
    <row r="19" spans="1:13" s="2" customFormat="1" ht="37.5" customHeight="1" thickBot="1" x14ac:dyDescent="0.3">
      <c r="A19" s="34" t="s">
        <v>0</v>
      </c>
      <c r="B19" s="31" t="s">
        <v>10</v>
      </c>
      <c r="C19" s="32" t="s">
        <v>1</v>
      </c>
      <c r="D19" s="32" t="s">
        <v>12</v>
      </c>
      <c r="E19" s="32" t="s">
        <v>2</v>
      </c>
      <c r="F19" s="32" t="s">
        <v>3</v>
      </c>
      <c r="G19" s="32" t="s">
        <v>4</v>
      </c>
      <c r="H19" s="32" t="s">
        <v>5</v>
      </c>
      <c r="I19" s="32" t="s">
        <v>38</v>
      </c>
      <c r="J19" s="32" t="s">
        <v>39</v>
      </c>
      <c r="K19" s="32" t="s">
        <v>11</v>
      </c>
      <c r="L19" s="32" t="s">
        <v>6</v>
      </c>
      <c r="M19" s="33" t="s">
        <v>8</v>
      </c>
    </row>
    <row r="20" spans="1:13" x14ac:dyDescent="0.25">
      <c r="A20" s="63">
        <v>1</v>
      </c>
      <c r="B20" s="64">
        <f>Результаты!B2</f>
        <v>1</v>
      </c>
      <c r="C20" s="38">
        <f>Результаты!C2</f>
        <v>92</v>
      </c>
      <c r="D20" s="42" t="str">
        <f>CONCATENATE(Результаты!D2," ",Результаты!E2)</f>
        <v>Суздалев Антон</v>
      </c>
      <c r="E20" s="42" t="s">
        <v>17</v>
      </c>
      <c r="F20" s="38" t="s">
        <v>18</v>
      </c>
      <c r="G20" s="38">
        <f>Результаты!F2</f>
        <v>1989</v>
      </c>
      <c r="H20" s="46" t="s">
        <v>22</v>
      </c>
      <c r="I20" s="50">
        <f>(J20-L20)</f>
        <v>0.51041666666666674</v>
      </c>
      <c r="J20" s="56">
        <f>MID(Результаты!J2,1,8)-TIME(0,0,1)</f>
        <v>0.5377777777777778</v>
      </c>
      <c r="K20" s="38" t="str">
        <f>MID(Результаты!I2,77,8)</f>
        <v/>
      </c>
      <c r="L20" s="39" t="str">
        <f>Результаты!I2</f>
        <v>00:39:24,0</v>
      </c>
      <c r="M20" s="44" t="str">
        <f>Результаты!K2</f>
        <v>+00,0</v>
      </c>
    </row>
    <row r="21" spans="1:13" s="49" customFormat="1" x14ac:dyDescent="0.25">
      <c r="A21" s="65"/>
      <c r="B21" s="66">
        <f>Результаты!B3</f>
        <v>2</v>
      </c>
      <c r="C21" s="45">
        <f>Результаты!C3</f>
        <v>90</v>
      </c>
      <c r="D21" s="43" t="str">
        <f>CONCATENATE(Результаты!D3," ",Результаты!E3)</f>
        <v>Ячков Сергей</v>
      </c>
      <c r="E21" s="43" t="s">
        <v>17</v>
      </c>
      <c r="F21" s="45" t="s">
        <v>18</v>
      </c>
      <c r="G21" s="45">
        <f>Результаты!F3</f>
        <v>1991</v>
      </c>
      <c r="H21" s="48" t="s">
        <v>22</v>
      </c>
      <c r="I21" s="57">
        <f t="shared" ref="I21:I84" si="0">(J21-L21)</f>
        <v>0.51041666666666674</v>
      </c>
      <c r="J21" s="58">
        <f>MID(Результаты!J3,1,8)-TIME(0,0,1)</f>
        <v>0.53896990740740747</v>
      </c>
      <c r="K21" s="45" t="str">
        <f>MID(Результаты!I3,77,8)</f>
        <v/>
      </c>
      <c r="L21" s="53" t="str">
        <f>Результаты!I3</f>
        <v>00:41:07,0</v>
      </c>
      <c r="M21" s="54" t="str">
        <f>Результаты!K3</f>
        <v>+1:43,0</v>
      </c>
    </row>
    <row r="22" spans="1:13" x14ac:dyDescent="0.25">
      <c r="A22" s="65">
        <v>2</v>
      </c>
      <c r="B22" s="66">
        <f>Результаты!B4</f>
        <v>3</v>
      </c>
      <c r="C22" s="45">
        <f>Результаты!C4</f>
        <v>21</v>
      </c>
      <c r="D22" s="43" t="str">
        <f>CONCATENATE(Результаты!D4," ",Результаты!E4)</f>
        <v>Дементьев Евгений</v>
      </c>
      <c r="E22" s="43" t="s">
        <v>17</v>
      </c>
      <c r="F22" s="45" t="s">
        <v>18</v>
      </c>
      <c r="G22" s="45">
        <f>Результаты!F4</f>
        <v>1985</v>
      </c>
      <c r="H22" s="48" t="s">
        <v>22</v>
      </c>
      <c r="I22" s="57">
        <f t="shared" si="0"/>
        <v>0.51041666666666674</v>
      </c>
      <c r="J22" s="58">
        <f>MID(Результаты!J4,1,8)-TIME(0,0,1)</f>
        <v>0.53907407407407415</v>
      </c>
      <c r="K22" s="45" t="str">
        <f>MID(Результаты!I4,77,8)</f>
        <v/>
      </c>
      <c r="L22" s="53" t="str">
        <f>Результаты!I4</f>
        <v>00:41:16,0</v>
      </c>
      <c r="M22" s="54" t="str">
        <f>Результаты!K4</f>
        <v>+1:52,0</v>
      </c>
    </row>
    <row r="23" spans="1:13" x14ac:dyDescent="0.25">
      <c r="A23" s="65"/>
      <c r="B23" s="66">
        <f>Результаты!B5</f>
        <v>4</v>
      </c>
      <c r="C23" s="45">
        <f>Результаты!C5</f>
        <v>15</v>
      </c>
      <c r="D23" s="43" t="str">
        <f>CONCATENATE(Результаты!D5," ",Результаты!E5)</f>
        <v>Коротков Антон</v>
      </c>
      <c r="E23" s="43" t="s">
        <v>17</v>
      </c>
      <c r="F23" s="45" t="s">
        <v>18</v>
      </c>
      <c r="G23" s="45">
        <f>Результаты!F5</f>
        <v>1998</v>
      </c>
      <c r="H23" s="48" t="s">
        <v>22</v>
      </c>
      <c r="I23" s="57">
        <f t="shared" si="0"/>
        <v>0.51041666666666674</v>
      </c>
      <c r="J23" s="58">
        <f>MID(Результаты!J5,1,8)-TIME(0,0,1)</f>
        <v>0.53921296296296306</v>
      </c>
      <c r="K23" s="45" t="str">
        <f>MID(Результаты!I5,77,8)</f>
        <v/>
      </c>
      <c r="L23" s="53" t="str">
        <f>Результаты!I5</f>
        <v>00:41:28,0</v>
      </c>
      <c r="M23" s="54" t="str">
        <f>Результаты!K5</f>
        <v>+2:04,0</v>
      </c>
    </row>
    <row r="24" spans="1:13" x14ac:dyDescent="0.25">
      <c r="A24" s="65"/>
      <c r="B24" s="66">
        <f>Результаты!B6</f>
        <v>5</v>
      </c>
      <c r="C24" s="45">
        <f>Результаты!C6</f>
        <v>56</v>
      </c>
      <c r="D24" s="43" t="str">
        <f>CONCATENATE(Результаты!D6," ",Результаты!E6)</f>
        <v>Васичев Дмитрий</v>
      </c>
      <c r="E24" s="43" t="s">
        <v>17</v>
      </c>
      <c r="F24" s="45" t="s">
        <v>18</v>
      </c>
      <c r="G24" s="45">
        <f>Результаты!F6</f>
        <v>1981</v>
      </c>
      <c r="H24" s="48" t="s">
        <v>22</v>
      </c>
      <c r="I24" s="57">
        <f t="shared" si="0"/>
        <v>0.51041666666666674</v>
      </c>
      <c r="J24" s="58">
        <f>MID(Результаты!J6,1,8)-TIME(0,0,1)</f>
        <v>0.54046296296296303</v>
      </c>
      <c r="K24" s="45" t="str">
        <f>MID(Результаты!I6,77,8)</f>
        <v/>
      </c>
      <c r="L24" s="53" t="str">
        <f>Результаты!I6</f>
        <v>00:43:16,0</v>
      </c>
      <c r="M24" s="54" t="str">
        <f>Результаты!K6</f>
        <v>+3:52,0</v>
      </c>
    </row>
    <row r="25" spans="1:13" x14ac:dyDescent="0.25">
      <c r="A25" s="65"/>
      <c r="B25" s="66">
        <f>Результаты!B7</f>
        <v>6</v>
      </c>
      <c r="C25" s="45">
        <f>Результаты!C7</f>
        <v>69</v>
      </c>
      <c r="D25" s="43" t="str">
        <f>CONCATENATE(Результаты!D7," ",Результаты!E7)</f>
        <v>Савельев Владимир</v>
      </c>
      <c r="E25" s="43" t="s">
        <v>17</v>
      </c>
      <c r="F25" s="45" t="s">
        <v>18</v>
      </c>
      <c r="G25" s="45">
        <f>Результаты!F7</f>
        <v>1981</v>
      </c>
      <c r="H25" s="48" t="s">
        <v>22</v>
      </c>
      <c r="I25" s="57">
        <f t="shared" si="0"/>
        <v>0.51041666666666674</v>
      </c>
      <c r="J25" s="58">
        <f>MID(Результаты!J7,1,8)-TIME(0,0,1)</f>
        <v>0.54065972222222225</v>
      </c>
      <c r="K25" s="45" t="str">
        <f>MID(Результаты!I7,77,8)</f>
        <v/>
      </c>
      <c r="L25" s="53" t="str">
        <f>Результаты!I7</f>
        <v>00:43:33,0</v>
      </c>
      <c r="M25" s="54" t="str">
        <f>Результаты!K7</f>
        <v>+4:09,0</v>
      </c>
    </row>
    <row r="26" spans="1:13" x14ac:dyDescent="0.25">
      <c r="A26" s="65"/>
      <c r="B26" s="66">
        <f>Результаты!B8</f>
        <v>7</v>
      </c>
      <c r="C26" s="45">
        <f>Результаты!C8</f>
        <v>17</v>
      </c>
      <c r="D26" s="43" t="str">
        <f>CONCATENATE(Результаты!D8," ",Результаты!E8)</f>
        <v>Пестов Евгений</v>
      </c>
      <c r="E26" s="43" t="s">
        <v>17</v>
      </c>
      <c r="F26" s="45" t="s">
        <v>18</v>
      </c>
      <c r="G26" s="45">
        <f>Результаты!F8</f>
        <v>1992</v>
      </c>
      <c r="H26" s="48" t="s">
        <v>22</v>
      </c>
      <c r="I26" s="57">
        <f t="shared" si="0"/>
        <v>0.51041666666666663</v>
      </c>
      <c r="J26" s="58">
        <f>MID(Результаты!J8,1,8)-TIME(0,0,1)</f>
        <v>0.54074074074074074</v>
      </c>
      <c r="K26" s="45" t="str">
        <f>MID(Результаты!I8,77,8)</f>
        <v/>
      </c>
      <c r="L26" s="53" t="str">
        <f>Результаты!I8</f>
        <v>00:43:40,0</v>
      </c>
      <c r="M26" s="54" t="str">
        <f>Результаты!K8</f>
        <v>+4:16,0</v>
      </c>
    </row>
    <row r="27" spans="1:13" x14ac:dyDescent="0.25">
      <c r="A27" s="65"/>
      <c r="B27" s="66">
        <f>Результаты!B9</f>
        <v>8</v>
      </c>
      <c r="C27" s="45">
        <f>Результаты!C9</f>
        <v>8</v>
      </c>
      <c r="D27" s="43" t="str">
        <f>CONCATENATE(Результаты!D9," ",Результаты!E9)</f>
        <v>Кургузов Сергей</v>
      </c>
      <c r="E27" s="43" t="s">
        <v>17</v>
      </c>
      <c r="F27" s="45" t="s">
        <v>18</v>
      </c>
      <c r="G27" s="45">
        <f>Результаты!F9</f>
        <v>1983</v>
      </c>
      <c r="H27" s="48" t="s">
        <v>22</v>
      </c>
      <c r="I27" s="57">
        <f t="shared" si="0"/>
        <v>0.51041666666666674</v>
      </c>
      <c r="J27" s="58">
        <f>MID(Результаты!J9,1,8)-TIME(0,0,1)</f>
        <v>0.54093750000000007</v>
      </c>
      <c r="K27" s="45" t="str">
        <f>MID(Результаты!I9,77,8)</f>
        <v/>
      </c>
      <c r="L27" s="53" t="str">
        <f>Результаты!I9</f>
        <v>00:43:57,0</v>
      </c>
      <c r="M27" s="54" t="str">
        <f>Результаты!K9</f>
        <v>+4:33,0</v>
      </c>
    </row>
    <row r="28" spans="1:13" x14ac:dyDescent="0.25">
      <c r="A28" s="65"/>
      <c r="B28" s="66">
        <f>Результаты!B10</f>
        <v>9</v>
      </c>
      <c r="C28" s="45">
        <f>Результаты!C10</f>
        <v>55</v>
      </c>
      <c r="D28" s="43" t="str">
        <f>CONCATENATE(Результаты!D10," ",Результаты!E10)</f>
        <v>Палицын Леонид</v>
      </c>
      <c r="E28" s="43" t="s">
        <v>17</v>
      </c>
      <c r="F28" s="45" t="s">
        <v>18</v>
      </c>
      <c r="G28" s="45">
        <f>Результаты!F10</f>
        <v>1994</v>
      </c>
      <c r="H28" s="48" t="s">
        <v>22</v>
      </c>
      <c r="I28" s="57">
        <f t="shared" si="0"/>
        <v>0.51041666666666674</v>
      </c>
      <c r="J28" s="58">
        <f>MID(Результаты!J10,1,8)-TIME(0,0,1)</f>
        <v>0.54211805555555559</v>
      </c>
      <c r="K28" s="45" t="str">
        <f>MID(Результаты!I10,77,8)</f>
        <v/>
      </c>
      <c r="L28" s="53" t="str">
        <f>Результаты!I10</f>
        <v>00:45:39,0</v>
      </c>
      <c r="M28" s="54" t="str">
        <f>Результаты!K10</f>
        <v>+6:15,0</v>
      </c>
    </row>
    <row r="29" spans="1:13" x14ac:dyDescent="0.25">
      <c r="A29" s="65"/>
      <c r="B29" s="66">
        <f>Результаты!B11</f>
        <v>10</v>
      </c>
      <c r="C29" s="45">
        <f>Результаты!C11</f>
        <v>25</v>
      </c>
      <c r="D29" s="43" t="str">
        <f>CONCATENATE(Результаты!D11," ",Результаты!E11)</f>
        <v>Качан Олег</v>
      </c>
      <c r="E29" s="43" t="s">
        <v>17</v>
      </c>
      <c r="F29" s="45" t="s">
        <v>18</v>
      </c>
      <c r="G29" s="45">
        <f>Результаты!F11</f>
        <v>1984</v>
      </c>
      <c r="H29" s="48" t="s">
        <v>22</v>
      </c>
      <c r="I29" s="57">
        <f t="shared" si="0"/>
        <v>0.51041666666666674</v>
      </c>
      <c r="J29" s="58">
        <f>MID(Результаты!J11,1,8)-TIME(0,0,1)</f>
        <v>0.54221064814814823</v>
      </c>
      <c r="K29" s="45" t="str">
        <f>MID(Результаты!I11,77,8)</f>
        <v/>
      </c>
      <c r="L29" s="53" t="str">
        <f>Результаты!I11</f>
        <v>00:45:47,0</v>
      </c>
      <c r="M29" s="54" t="str">
        <f>Результаты!K11</f>
        <v>+6:23,0</v>
      </c>
    </row>
    <row r="30" spans="1:13" x14ac:dyDescent="0.25">
      <c r="A30" s="65"/>
      <c r="B30" s="66">
        <f>Результаты!B12</f>
        <v>11</v>
      </c>
      <c r="C30" s="45">
        <f>Результаты!C12</f>
        <v>71</v>
      </c>
      <c r="D30" s="43" t="str">
        <f>CONCATENATE(Результаты!D12," ",Результаты!E12)</f>
        <v>Шнякин Алексей</v>
      </c>
      <c r="E30" s="43" t="s">
        <v>17</v>
      </c>
      <c r="F30" s="45" t="s">
        <v>18</v>
      </c>
      <c r="G30" s="45">
        <f>Результаты!F12</f>
        <v>1990</v>
      </c>
      <c r="H30" s="48" t="s">
        <v>22</v>
      </c>
      <c r="I30" s="57">
        <f t="shared" si="0"/>
        <v>0.51041666666666674</v>
      </c>
      <c r="J30" s="58">
        <f>MID(Результаты!J12,1,8)-TIME(0,0,1)</f>
        <v>0.54226851851851854</v>
      </c>
      <c r="K30" s="45" t="str">
        <f>MID(Результаты!I12,77,8)</f>
        <v/>
      </c>
      <c r="L30" s="53" t="str">
        <f>Результаты!I12</f>
        <v>00:45:52,0</v>
      </c>
      <c r="M30" s="54" t="str">
        <f>Результаты!K12</f>
        <v>+6:28,0</v>
      </c>
    </row>
    <row r="31" spans="1:13" x14ac:dyDescent="0.25">
      <c r="A31" s="65"/>
      <c r="B31" s="66">
        <f>Результаты!B13</f>
        <v>12</v>
      </c>
      <c r="C31" s="45">
        <f>Результаты!C13</f>
        <v>33</v>
      </c>
      <c r="D31" s="43" t="str">
        <f>CONCATENATE(Результаты!D13," ",Результаты!E13)</f>
        <v>Усынин Александр</v>
      </c>
      <c r="E31" s="43" t="s">
        <v>17</v>
      </c>
      <c r="F31" s="45" t="s">
        <v>18</v>
      </c>
      <c r="G31" s="45">
        <f>Результаты!F13</f>
        <v>1987</v>
      </c>
      <c r="H31" s="48" t="s">
        <v>22</v>
      </c>
      <c r="I31" s="57">
        <f t="shared" si="0"/>
        <v>0.51041666666666674</v>
      </c>
      <c r="J31" s="58">
        <f>MID(Результаты!J13,1,8)-TIME(0,0,1)</f>
        <v>0.54240740740740745</v>
      </c>
      <c r="K31" s="45" t="str">
        <f>MID(Результаты!I13,77,8)</f>
        <v/>
      </c>
      <c r="L31" s="53" t="str">
        <f>Результаты!I13</f>
        <v>00:46:04,0</v>
      </c>
      <c r="M31" s="54" t="str">
        <f>Результаты!K13</f>
        <v>+6:40,0</v>
      </c>
    </row>
    <row r="32" spans="1:13" x14ac:dyDescent="0.25">
      <c r="A32" s="65"/>
      <c r="B32" s="66">
        <f>Результаты!B14</f>
        <v>13</v>
      </c>
      <c r="C32" s="45">
        <f>Результаты!C14</f>
        <v>3</v>
      </c>
      <c r="D32" s="43" t="str">
        <f>CONCATENATE(Результаты!D14," ",Результаты!E14)</f>
        <v>Степанов Александр</v>
      </c>
      <c r="E32" s="43" t="s">
        <v>17</v>
      </c>
      <c r="F32" s="45" t="s">
        <v>18</v>
      </c>
      <c r="G32" s="45">
        <f>Результаты!F14</f>
        <v>1986</v>
      </c>
      <c r="H32" s="48" t="s">
        <v>22</v>
      </c>
      <c r="I32" s="57">
        <f t="shared" si="0"/>
        <v>0.51041666666666663</v>
      </c>
      <c r="J32" s="58">
        <f>MID(Результаты!J14,1,8)-TIME(0,0,1)</f>
        <v>0.54260416666666667</v>
      </c>
      <c r="K32" s="45" t="str">
        <f>MID(Результаты!I14,77,8)</f>
        <v/>
      </c>
      <c r="L32" s="53" t="str">
        <f>Результаты!I14</f>
        <v>00:46:21,0</v>
      </c>
      <c r="M32" s="54" t="str">
        <f>Результаты!K14</f>
        <v>+6:57,0</v>
      </c>
    </row>
    <row r="33" spans="1:13" x14ac:dyDescent="0.25">
      <c r="A33" s="65"/>
      <c r="B33" s="66">
        <f>Результаты!B15</f>
        <v>14</v>
      </c>
      <c r="C33" s="45">
        <f>Результаты!C15</f>
        <v>36</v>
      </c>
      <c r="D33" s="43" t="str">
        <f>CONCATENATE(Результаты!D15," ",Результаты!E15)</f>
        <v>Квасов Николай</v>
      </c>
      <c r="E33" s="43" t="s">
        <v>17</v>
      </c>
      <c r="F33" s="45" t="s">
        <v>18</v>
      </c>
      <c r="G33" s="45">
        <f>Результаты!F15</f>
        <v>1982</v>
      </c>
      <c r="H33" s="48" t="s">
        <v>22</v>
      </c>
      <c r="I33" s="57">
        <f t="shared" si="0"/>
        <v>0.51041666666666674</v>
      </c>
      <c r="J33" s="58">
        <f>MID(Результаты!J15,1,8)-TIME(0,0,1)</f>
        <v>0.5427777777777778</v>
      </c>
      <c r="K33" s="45" t="str">
        <f>MID(Результаты!I15,77,8)</f>
        <v/>
      </c>
      <c r="L33" s="53" t="str">
        <f>Результаты!I15</f>
        <v>00:46:36,0</v>
      </c>
      <c r="M33" s="54" t="str">
        <f>Результаты!K15</f>
        <v>+7:12,0</v>
      </c>
    </row>
    <row r="34" spans="1:13" x14ac:dyDescent="0.25">
      <c r="A34" s="65"/>
      <c r="B34" s="66">
        <f>Результаты!B16</f>
        <v>15</v>
      </c>
      <c r="C34" s="45">
        <f>Результаты!C16</f>
        <v>67</v>
      </c>
      <c r="D34" s="43" t="str">
        <f>CONCATENATE(Результаты!D16," ",Результаты!E16)</f>
        <v>Максимов Роман</v>
      </c>
      <c r="E34" s="43" t="s">
        <v>17</v>
      </c>
      <c r="F34" s="45" t="s">
        <v>18</v>
      </c>
      <c r="G34" s="45">
        <f>Результаты!F16</f>
        <v>1982</v>
      </c>
      <c r="H34" s="48" t="s">
        <v>22</v>
      </c>
      <c r="I34" s="57">
        <f t="shared" si="0"/>
        <v>0.51041666666666674</v>
      </c>
      <c r="J34" s="58">
        <f>MID(Результаты!J16,1,8)-TIME(0,0,1)</f>
        <v>0.54278935185185195</v>
      </c>
      <c r="K34" s="45" t="str">
        <f>MID(Результаты!I16,77,8)</f>
        <v/>
      </c>
      <c r="L34" s="53" t="str">
        <f>Результаты!I16</f>
        <v>00:46:37,0</v>
      </c>
      <c r="M34" s="54" t="str">
        <f>Результаты!K16</f>
        <v>+7:13,0</v>
      </c>
    </row>
    <row r="35" spans="1:13" x14ac:dyDescent="0.25">
      <c r="A35" s="65"/>
      <c r="B35" s="66">
        <f>Результаты!B17</f>
        <v>16</v>
      </c>
      <c r="C35" s="45">
        <f>Результаты!C17</f>
        <v>81</v>
      </c>
      <c r="D35" s="43" t="str">
        <f>CONCATENATE(Результаты!D17," ",Результаты!E17)</f>
        <v>Стениловский Александр</v>
      </c>
      <c r="E35" s="43" t="s">
        <v>17</v>
      </c>
      <c r="F35" s="45" t="s">
        <v>18</v>
      </c>
      <c r="G35" s="45">
        <f>Результаты!F17</f>
        <v>1983</v>
      </c>
      <c r="H35" s="48" t="s">
        <v>22</v>
      </c>
      <c r="I35" s="57">
        <f t="shared" si="0"/>
        <v>0.51041666666666674</v>
      </c>
      <c r="J35" s="58">
        <f>MID(Результаты!J17,1,8)-TIME(0,0,1)</f>
        <v>0.54287037037037045</v>
      </c>
      <c r="K35" s="45" t="str">
        <f>MID(Результаты!I17,77,8)</f>
        <v/>
      </c>
      <c r="L35" s="53" t="str">
        <f>Результаты!I17</f>
        <v>00:46:44,0</v>
      </c>
      <c r="M35" s="54" t="str">
        <f>Результаты!K17</f>
        <v>+7:20,0</v>
      </c>
    </row>
    <row r="36" spans="1:13" x14ac:dyDescent="0.25">
      <c r="A36" s="65"/>
      <c r="B36" s="66">
        <f>Результаты!B18</f>
        <v>17</v>
      </c>
      <c r="C36" s="45">
        <f>Результаты!C18</f>
        <v>32</v>
      </c>
      <c r="D36" s="43" t="str">
        <f>CONCATENATE(Результаты!D18," ",Результаты!E18)</f>
        <v>Миннахметов Денис</v>
      </c>
      <c r="E36" s="43" t="s">
        <v>17</v>
      </c>
      <c r="F36" s="45" t="s">
        <v>18</v>
      </c>
      <c r="G36" s="45">
        <f>Результаты!F18</f>
        <v>1985</v>
      </c>
      <c r="H36" s="48" t="s">
        <v>22</v>
      </c>
      <c r="I36" s="57">
        <f t="shared" si="0"/>
        <v>0.51041666666666674</v>
      </c>
      <c r="J36" s="58">
        <f>MID(Результаты!J18,1,8)-TIME(0,0,1)</f>
        <v>0.54288194444444449</v>
      </c>
      <c r="K36" s="45" t="str">
        <f>MID(Результаты!I18,77,8)</f>
        <v/>
      </c>
      <c r="L36" s="53" t="str">
        <f>Результаты!I18</f>
        <v>00:46:45,0</v>
      </c>
      <c r="M36" s="54" t="str">
        <f>Результаты!K18</f>
        <v>+7:21,0</v>
      </c>
    </row>
    <row r="37" spans="1:13" x14ac:dyDescent="0.25">
      <c r="A37" s="65"/>
      <c r="B37" s="66">
        <f>Результаты!B19</f>
        <v>18</v>
      </c>
      <c r="C37" s="45">
        <f>Результаты!C19</f>
        <v>35</v>
      </c>
      <c r="D37" s="43" t="str">
        <f>CONCATENATE(Результаты!D19," ",Результаты!E19)</f>
        <v>Лазаренко Станислав</v>
      </c>
      <c r="E37" s="43" t="s">
        <v>17</v>
      </c>
      <c r="F37" s="45" t="s">
        <v>18</v>
      </c>
      <c r="G37" s="45">
        <f>Результаты!F19</f>
        <v>1987</v>
      </c>
      <c r="H37" s="48" t="s">
        <v>22</v>
      </c>
      <c r="I37" s="57">
        <f t="shared" si="0"/>
        <v>0.51041666666666674</v>
      </c>
      <c r="J37" s="58">
        <f>MID(Результаты!J19,1,8)-TIME(0,0,1)</f>
        <v>0.5429398148148149</v>
      </c>
      <c r="K37" s="45" t="str">
        <f>MID(Результаты!I19,77,8)</f>
        <v/>
      </c>
      <c r="L37" s="53" t="str">
        <f>Результаты!I19</f>
        <v>00:46:50,0</v>
      </c>
      <c r="M37" s="54" t="str">
        <f>Результаты!K19</f>
        <v>+7:26,0</v>
      </c>
    </row>
    <row r="38" spans="1:13" x14ac:dyDescent="0.25">
      <c r="A38" s="65"/>
      <c r="B38" s="66">
        <f>Результаты!B20</f>
        <v>19</v>
      </c>
      <c r="C38" s="45">
        <f>Результаты!C20</f>
        <v>4</v>
      </c>
      <c r="D38" s="43" t="str">
        <f>CONCATENATE(Результаты!D20," ",Результаты!E20)</f>
        <v>Седов Михаил</v>
      </c>
      <c r="E38" s="43" t="s">
        <v>17</v>
      </c>
      <c r="F38" s="45" t="s">
        <v>18</v>
      </c>
      <c r="G38" s="45">
        <f>Результаты!F20</f>
        <v>1991</v>
      </c>
      <c r="H38" s="48" t="s">
        <v>22</v>
      </c>
      <c r="I38" s="57">
        <f t="shared" si="0"/>
        <v>0.51041666666666674</v>
      </c>
      <c r="J38" s="58">
        <f>MID(Результаты!J20,1,8)-TIME(0,0,1)</f>
        <v>0.54315972222222231</v>
      </c>
      <c r="K38" s="45" t="str">
        <f>MID(Результаты!I20,77,8)</f>
        <v/>
      </c>
      <c r="L38" s="53" t="str">
        <f>Результаты!I20</f>
        <v>00:47:09,0</v>
      </c>
      <c r="M38" s="54" t="str">
        <f>Результаты!K20</f>
        <v>+7:45,0</v>
      </c>
    </row>
    <row r="39" spans="1:13" x14ac:dyDescent="0.25">
      <c r="A39" s="65"/>
      <c r="B39" s="66">
        <f>Результаты!B21</f>
        <v>20</v>
      </c>
      <c r="C39" s="45">
        <f>Результаты!C21</f>
        <v>104</v>
      </c>
      <c r="D39" s="43" t="str">
        <f>CONCATENATE(Результаты!D21," ",Результаты!E21)</f>
        <v>Кондраков Григорий</v>
      </c>
      <c r="E39" s="43" t="s">
        <v>17</v>
      </c>
      <c r="F39" s="45" t="s">
        <v>18</v>
      </c>
      <c r="G39" s="45">
        <f>Результаты!F21</f>
        <v>1988</v>
      </c>
      <c r="H39" s="48" t="s">
        <v>22</v>
      </c>
      <c r="I39" s="57">
        <f t="shared" si="0"/>
        <v>0.51041666666666674</v>
      </c>
      <c r="J39" s="58">
        <f>MID(Результаты!J21,1,8)-TIME(0,0,1)</f>
        <v>0.54339120370370375</v>
      </c>
      <c r="K39" s="45" t="str">
        <f>MID(Результаты!I21,77,8)</f>
        <v/>
      </c>
      <c r="L39" s="53" t="str">
        <f>Результаты!I21</f>
        <v>00:47:29,0</v>
      </c>
      <c r="M39" s="54" t="str">
        <f>Результаты!K21</f>
        <v>+8:05,0</v>
      </c>
    </row>
    <row r="40" spans="1:13" x14ac:dyDescent="0.25">
      <c r="A40" s="65"/>
      <c r="B40" s="66">
        <f>Результаты!B22</f>
        <v>21</v>
      </c>
      <c r="C40" s="45">
        <f>Результаты!C22</f>
        <v>83</v>
      </c>
      <c r="D40" s="43" t="str">
        <f>CONCATENATE(Результаты!D22," ",Результаты!E22)</f>
        <v>Сямтомов Дмитрий</v>
      </c>
      <c r="E40" s="43" t="s">
        <v>17</v>
      </c>
      <c r="F40" s="45" t="s">
        <v>18</v>
      </c>
      <c r="G40" s="45">
        <f>Результаты!F22</f>
        <v>1984</v>
      </c>
      <c r="H40" s="48" t="s">
        <v>22</v>
      </c>
      <c r="I40" s="57">
        <f t="shared" si="0"/>
        <v>0.51041666666666674</v>
      </c>
      <c r="J40" s="58">
        <f>MID(Результаты!J22,1,8)-TIME(0,0,1)</f>
        <v>0.54368055555555561</v>
      </c>
      <c r="K40" s="45" t="str">
        <f>MID(Результаты!I22,77,8)</f>
        <v/>
      </c>
      <c r="L40" s="53" t="str">
        <f>Результаты!I22</f>
        <v>00:47:54,0</v>
      </c>
      <c r="M40" s="54" t="str">
        <f>Результаты!K22</f>
        <v>+8:30,0</v>
      </c>
    </row>
    <row r="41" spans="1:13" x14ac:dyDescent="0.25">
      <c r="A41" s="65"/>
      <c r="B41" s="66">
        <f>Результаты!B23</f>
        <v>22</v>
      </c>
      <c r="C41" s="45">
        <f>Результаты!C23</f>
        <v>88</v>
      </c>
      <c r="D41" s="43" t="str">
        <f>CONCATENATE(Результаты!D23," ",Результаты!E23)</f>
        <v>Котов Даниил</v>
      </c>
      <c r="E41" s="43" t="s">
        <v>17</v>
      </c>
      <c r="F41" s="45" t="s">
        <v>18</v>
      </c>
      <c r="G41" s="45">
        <f>Результаты!F23</f>
        <v>2000</v>
      </c>
      <c r="H41" s="48" t="s">
        <v>22</v>
      </c>
      <c r="I41" s="57">
        <f t="shared" si="0"/>
        <v>0.51041666666666674</v>
      </c>
      <c r="J41" s="58">
        <f>MID(Результаты!J23,1,8)-TIME(0,0,1)</f>
        <v>0.54390046296296302</v>
      </c>
      <c r="K41" s="45" t="str">
        <f>MID(Результаты!I23,77,8)</f>
        <v/>
      </c>
      <c r="L41" s="53" t="str">
        <f>Результаты!I23</f>
        <v>00:48:13,0</v>
      </c>
      <c r="M41" s="54" t="str">
        <f>Результаты!K23</f>
        <v>+8:49,0</v>
      </c>
    </row>
    <row r="42" spans="1:13" x14ac:dyDescent="0.25">
      <c r="A42" s="65"/>
      <c r="B42" s="66">
        <f>Результаты!B24</f>
        <v>23</v>
      </c>
      <c r="C42" s="45">
        <f>Результаты!C24</f>
        <v>103</v>
      </c>
      <c r="D42" s="43" t="str">
        <f>CONCATENATE(Результаты!D24," ",Результаты!E24)</f>
        <v>Терешин Алексей</v>
      </c>
      <c r="E42" s="43" t="s">
        <v>17</v>
      </c>
      <c r="F42" s="45" t="s">
        <v>18</v>
      </c>
      <c r="G42" s="45">
        <f>Результаты!F24</f>
        <v>1995</v>
      </c>
      <c r="H42" s="48" t="s">
        <v>22</v>
      </c>
      <c r="I42" s="57">
        <f t="shared" si="0"/>
        <v>0.51041666666666674</v>
      </c>
      <c r="J42" s="58">
        <f>MID(Результаты!J24,1,8)-TIME(0,0,1)</f>
        <v>0.54398148148148151</v>
      </c>
      <c r="K42" s="45" t="str">
        <f>MID(Результаты!I24,77,8)</f>
        <v/>
      </c>
      <c r="L42" s="53" t="str">
        <f>Результаты!I24</f>
        <v>00:48:20,0</v>
      </c>
      <c r="M42" s="54" t="str">
        <f>Результаты!K24</f>
        <v>+8:56,0</v>
      </c>
    </row>
    <row r="43" spans="1:13" x14ac:dyDescent="0.25">
      <c r="A43" s="65"/>
      <c r="B43" s="66">
        <f>Результаты!B25</f>
        <v>24</v>
      </c>
      <c r="C43" s="45">
        <f>Результаты!C25</f>
        <v>59</v>
      </c>
      <c r="D43" s="43" t="str">
        <f>CONCATENATE(Результаты!D25," ",Результаты!E25)</f>
        <v>Климушкин Даниил</v>
      </c>
      <c r="E43" s="43" t="s">
        <v>17</v>
      </c>
      <c r="F43" s="45" t="s">
        <v>18</v>
      </c>
      <c r="G43" s="45">
        <f>Результаты!F25</f>
        <v>1999</v>
      </c>
      <c r="H43" s="48" t="s">
        <v>22</v>
      </c>
      <c r="I43" s="57">
        <f t="shared" si="0"/>
        <v>0.51041666666666663</v>
      </c>
      <c r="J43" s="58">
        <f>MID(Результаты!J25,1,8)-TIME(0,0,1)</f>
        <v>0.54431712962962964</v>
      </c>
      <c r="K43" s="45" t="str">
        <f>MID(Результаты!I25,77,8)</f>
        <v/>
      </c>
      <c r="L43" s="53" t="str">
        <f>Результаты!I25</f>
        <v>00:48:49,0</v>
      </c>
      <c r="M43" s="54" t="str">
        <f>Результаты!K25</f>
        <v>+9:25,0</v>
      </c>
    </row>
    <row r="44" spans="1:13" x14ac:dyDescent="0.25">
      <c r="A44" s="65"/>
      <c r="B44" s="66">
        <f>Результаты!B26</f>
        <v>25</v>
      </c>
      <c r="C44" s="45">
        <f>Результаты!C26</f>
        <v>51</v>
      </c>
      <c r="D44" s="43" t="str">
        <f>CONCATENATE(Результаты!D26," ",Результаты!E26)</f>
        <v>Антошин Игорь</v>
      </c>
      <c r="E44" s="43" t="s">
        <v>17</v>
      </c>
      <c r="F44" s="45" t="s">
        <v>18</v>
      </c>
      <c r="G44" s="45">
        <f>Результаты!F26</f>
        <v>1992</v>
      </c>
      <c r="H44" s="48" t="s">
        <v>22</v>
      </c>
      <c r="I44" s="57">
        <f t="shared" si="0"/>
        <v>0.51041666666666663</v>
      </c>
      <c r="J44" s="58">
        <f>MID(Результаты!J26,1,8)-TIME(0,0,1)</f>
        <v>0.5446064814814815</v>
      </c>
      <c r="K44" s="45" t="str">
        <f>MID(Результаты!I26,77,8)</f>
        <v/>
      </c>
      <c r="L44" s="53" t="str">
        <f>Результаты!I26</f>
        <v>00:49:14,0</v>
      </c>
      <c r="M44" s="54" t="str">
        <f>Результаты!K26</f>
        <v>+9:50,0</v>
      </c>
    </row>
    <row r="45" spans="1:13" x14ac:dyDescent="0.25">
      <c r="A45" s="65"/>
      <c r="B45" s="66">
        <f>Результаты!B27</f>
        <v>26</v>
      </c>
      <c r="C45" s="45">
        <f>Результаты!C27</f>
        <v>14</v>
      </c>
      <c r="D45" s="43" t="str">
        <f>CONCATENATE(Результаты!D27," ",Результаты!E27)</f>
        <v>Лупанов Александр</v>
      </c>
      <c r="E45" s="43" t="s">
        <v>17</v>
      </c>
      <c r="F45" s="45" t="s">
        <v>18</v>
      </c>
      <c r="G45" s="45">
        <f>Результаты!F27</f>
        <v>1981</v>
      </c>
      <c r="H45" s="48" t="s">
        <v>22</v>
      </c>
      <c r="I45" s="57">
        <f t="shared" si="0"/>
        <v>0.51041666666666674</v>
      </c>
      <c r="J45" s="58">
        <f>MID(Результаты!J27,1,8)-TIME(0,0,1)</f>
        <v>0.54461805555555565</v>
      </c>
      <c r="K45" s="45" t="str">
        <f>MID(Результаты!I27,77,8)</f>
        <v/>
      </c>
      <c r="L45" s="53" t="str">
        <f>Результаты!I27</f>
        <v>00:49:15,0</v>
      </c>
      <c r="M45" s="54" t="str">
        <f>Результаты!K27</f>
        <v>+9:51,0</v>
      </c>
    </row>
    <row r="46" spans="1:13" x14ac:dyDescent="0.25">
      <c r="A46" s="65"/>
      <c r="B46" s="66">
        <f>Результаты!B28</f>
        <v>27</v>
      </c>
      <c r="C46" s="45">
        <f>Результаты!C28</f>
        <v>100</v>
      </c>
      <c r="D46" s="43" t="str">
        <f>CONCATENATE(Результаты!D28," ",Результаты!E28)</f>
        <v>Гусев Александр</v>
      </c>
      <c r="E46" s="43" t="s">
        <v>17</v>
      </c>
      <c r="F46" s="45" t="s">
        <v>18</v>
      </c>
      <c r="G46" s="45">
        <f>Результаты!F28</f>
        <v>1985</v>
      </c>
      <c r="H46" s="48" t="s">
        <v>22</v>
      </c>
      <c r="I46" s="57">
        <f t="shared" si="0"/>
        <v>0.51041666666666663</v>
      </c>
      <c r="J46" s="58">
        <f>MID(Результаты!J28,1,8)-TIME(0,0,1)</f>
        <v>0.54473379629629626</v>
      </c>
      <c r="K46" s="45" t="str">
        <f>MID(Результаты!I28,77,8)</f>
        <v/>
      </c>
      <c r="L46" s="53" t="str">
        <f>Результаты!I28</f>
        <v>00:49:25,0</v>
      </c>
      <c r="M46" s="54" t="str">
        <f>Результаты!K28</f>
        <v>+10:01,0</v>
      </c>
    </row>
    <row r="47" spans="1:13" x14ac:dyDescent="0.25">
      <c r="A47" s="65"/>
      <c r="B47" s="66">
        <f>Результаты!B29</f>
        <v>28</v>
      </c>
      <c r="C47" s="45">
        <f>Результаты!C29</f>
        <v>10</v>
      </c>
      <c r="D47" s="43" t="str">
        <f>CONCATENATE(Результаты!D29," ",Результаты!E29)</f>
        <v>Гусев Андрей</v>
      </c>
      <c r="E47" s="43" t="s">
        <v>17</v>
      </c>
      <c r="F47" s="45" t="s">
        <v>18</v>
      </c>
      <c r="G47" s="45">
        <f>Результаты!F29</f>
        <v>1992</v>
      </c>
      <c r="H47" s="48" t="s">
        <v>22</v>
      </c>
      <c r="I47" s="57">
        <f t="shared" si="0"/>
        <v>0.51041666666666674</v>
      </c>
      <c r="J47" s="58">
        <f>MID(Результаты!J29,1,8)-TIME(0,0,1)</f>
        <v>0.54500000000000004</v>
      </c>
      <c r="K47" s="45" t="str">
        <f>MID(Результаты!I29,77,8)</f>
        <v/>
      </c>
      <c r="L47" s="53" t="str">
        <f>Результаты!I29</f>
        <v>00:49:48,0</v>
      </c>
      <c r="M47" s="54" t="str">
        <f>Результаты!K29</f>
        <v>+10:24,0</v>
      </c>
    </row>
    <row r="48" spans="1:13" x14ac:dyDescent="0.25">
      <c r="A48" s="65"/>
      <c r="B48" s="66">
        <f>Результаты!B30</f>
        <v>29</v>
      </c>
      <c r="C48" s="45">
        <f>Результаты!C30</f>
        <v>19</v>
      </c>
      <c r="D48" s="43" t="str">
        <f>CONCATENATE(Результаты!D30," ",Результаты!E30)</f>
        <v>Ромашов Илья</v>
      </c>
      <c r="E48" s="43" t="s">
        <v>17</v>
      </c>
      <c r="F48" s="45" t="s">
        <v>18</v>
      </c>
      <c r="G48" s="45">
        <f>Результаты!F30</f>
        <v>1987</v>
      </c>
      <c r="H48" s="48" t="s">
        <v>22</v>
      </c>
      <c r="I48" s="57">
        <f t="shared" si="0"/>
        <v>0.51041666666666663</v>
      </c>
      <c r="J48" s="58">
        <f>MID(Результаты!J30,1,8)-TIME(0,0,1)</f>
        <v>0.54509259259259257</v>
      </c>
      <c r="K48" s="45" t="str">
        <f>MID(Результаты!I30,77,8)</f>
        <v/>
      </c>
      <c r="L48" s="53" t="str">
        <f>Результаты!I30</f>
        <v>00:49:56,0</v>
      </c>
      <c r="M48" s="54" t="str">
        <f>Результаты!K30</f>
        <v>+10:32,0</v>
      </c>
    </row>
    <row r="49" spans="1:13" x14ac:dyDescent="0.25">
      <c r="A49" s="65"/>
      <c r="B49" s="66">
        <f>Результаты!B31</f>
        <v>30</v>
      </c>
      <c r="C49" s="45">
        <f>Результаты!C31</f>
        <v>63</v>
      </c>
      <c r="D49" s="43" t="str">
        <f>CONCATENATE(Результаты!D31," ",Результаты!E31)</f>
        <v>Ерошкин Алексей</v>
      </c>
      <c r="E49" s="43" t="s">
        <v>17</v>
      </c>
      <c r="F49" s="45" t="s">
        <v>18</v>
      </c>
      <c r="G49" s="45">
        <f>Результаты!F31</f>
        <v>1981</v>
      </c>
      <c r="H49" s="48" t="s">
        <v>22</v>
      </c>
      <c r="I49" s="57">
        <f t="shared" si="0"/>
        <v>0.51041666666666674</v>
      </c>
      <c r="J49" s="58">
        <f>MID(Результаты!J31,1,8)-TIME(0,0,1)</f>
        <v>0.54515046296296299</v>
      </c>
      <c r="K49" s="45" t="str">
        <f>MID(Результаты!I31,77,8)</f>
        <v/>
      </c>
      <c r="L49" s="53" t="str">
        <f>Результаты!I31</f>
        <v>00:50:01,0</v>
      </c>
      <c r="M49" s="54" t="str">
        <f>Результаты!K31</f>
        <v>+10:37,0</v>
      </c>
    </row>
    <row r="50" spans="1:13" x14ac:dyDescent="0.25">
      <c r="A50" s="65"/>
      <c r="B50" s="66">
        <f>Результаты!B32</f>
        <v>31</v>
      </c>
      <c r="C50" s="45">
        <f>Результаты!C32</f>
        <v>31</v>
      </c>
      <c r="D50" s="43" t="str">
        <f>CONCATENATE(Результаты!D32," ",Результаты!E32)</f>
        <v>Алексеев Сергей</v>
      </c>
      <c r="E50" s="43" t="s">
        <v>17</v>
      </c>
      <c r="F50" s="45" t="s">
        <v>18</v>
      </c>
      <c r="G50" s="45">
        <f>Результаты!F32</f>
        <v>1979</v>
      </c>
      <c r="H50" s="48" t="s">
        <v>22</v>
      </c>
      <c r="I50" s="57">
        <f t="shared" si="0"/>
        <v>0.51041666666666663</v>
      </c>
      <c r="J50" s="58">
        <f>MID(Результаты!J32,1,8)-TIME(0,0,1)</f>
        <v>0.54523148148148148</v>
      </c>
      <c r="K50" s="45" t="str">
        <f>MID(Результаты!I32,77,8)</f>
        <v/>
      </c>
      <c r="L50" s="53" t="str">
        <f>Результаты!I32</f>
        <v>00:50:08,0</v>
      </c>
      <c r="M50" s="54" t="str">
        <f>Результаты!K32</f>
        <v>+10:44,0</v>
      </c>
    </row>
    <row r="51" spans="1:13" x14ac:dyDescent="0.25">
      <c r="A51" s="65"/>
      <c r="B51" s="66">
        <f>Результаты!B33</f>
        <v>32</v>
      </c>
      <c r="C51" s="45">
        <f>Результаты!C33</f>
        <v>38</v>
      </c>
      <c r="D51" s="43" t="str">
        <f>CONCATENATE(Результаты!D33," ",Результаты!E33)</f>
        <v>Таразанов Никита</v>
      </c>
      <c r="E51" s="43" t="s">
        <v>17</v>
      </c>
      <c r="F51" s="45" t="s">
        <v>18</v>
      </c>
      <c r="G51" s="45">
        <f>Результаты!F33</f>
        <v>1998</v>
      </c>
      <c r="H51" s="48" t="s">
        <v>22</v>
      </c>
      <c r="I51" s="57">
        <f t="shared" si="0"/>
        <v>0.51041666666666674</v>
      </c>
      <c r="J51" s="58">
        <f>MID(Результаты!J33,1,8)-TIME(0,0,1)</f>
        <v>0.54525462962962967</v>
      </c>
      <c r="K51" s="45" t="str">
        <f>MID(Результаты!I33,77,8)</f>
        <v/>
      </c>
      <c r="L51" s="53" t="str">
        <f>Результаты!I33</f>
        <v>00:50:10,0</v>
      </c>
      <c r="M51" s="54" t="str">
        <f>Результаты!K33</f>
        <v>+10:46,0</v>
      </c>
    </row>
    <row r="52" spans="1:13" x14ac:dyDescent="0.25">
      <c r="A52" s="65"/>
      <c r="B52" s="66">
        <f>Результаты!B34</f>
        <v>33</v>
      </c>
      <c r="C52" s="45">
        <f>Результаты!C34</f>
        <v>34</v>
      </c>
      <c r="D52" s="43" t="str">
        <f>CONCATENATE(Результаты!D34," ",Результаты!E34)</f>
        <v>Гаращук Петр</v>
      </c>
      <c r="E52" s="43" t="s">
        <v>17</v>
      </c>
      <c r="F52" s="45" t="s">
        <v>18</v>
      </c>
      <c r="G52" s="45">
        <f>Результаты!F34</f>
        <v>1980</v>
      </c>
      <c r="H52" s="48" t="s">
        <v>22</v>
      </c>
      <c r="I52" s="57">
        <f t="shared" si="0"/>
        <v>0.51041666666666674</v>
      </c>
      <c r="J52" s="58">
        <f>MID(Результаты!J34,1,8)-TIME(0,0,1)</f>
        <v>0.54525462962962967</v>
      </c>
      <c r="K52" s="45" t="str">
        <f>MID(Результаты!I34,77,8)</f>
        <v/>
      </c>
      <c r="L52" s="53" t="str">
        <f>Результаты!I34</f>
        <v>00:50:10,0</v>
      </c>
      <c r="M52" s="54" t="str">
        <f>Результаты!K34</f>
        <v>+10:46,0</v>
      </c>
    </row>
    <row r="53" spans="1:13" x14ac:dyDescent="0.25">
      <c r="A53" s="65"/>
      <c r="B53" s="66">
        <f>Результаты!B35</f>
        <v>34</v>
      </c>
      <c r="C53" s="45">
        <f>Результаты!C35</f>
        <v>65</v>
      </c>
      <c r="D53" s="43" t="str">
        <f>CONCATENATE(Результаты!D35," ",Результаты!E35)</f>
        <v>Шорохов Алексей</v>
      </c>
      <c r="E53" s="43" t="s">
        <v>17</v>
      </c>
      <c r="F53" s="45" t="s">
        <v>18</v>
      </c>
      <c r="G53" s="45">
        <f>Результаты!F35</f>
        <v>1986</v>
      </c>
      <c r="H53" s="48" t="s">
        <v>22</v>
      </c>
      <c r="I53" s="57">
        <f t="shared" si="0"/>
        <v>0.51041666666666674</v>
      </c>
      <c r="J53" s="58">
        <f>MID(Результаты!J35,1,8)-TIME(0,0,1)</f>
        <v>0.54527777777777786</v>
      </c>
      <c r="K53" s="45" t="str">
        <f>MID(Результаты!I35,77,8)</f>
        <v/>
      </c>
      <c r="L53" s="53" t="str">
        <f>Результаты!I35</f>
        <v>00:50:12,0</v>
      </c>
      <c r="M53" s="54" t="str">
        <f>Результаты!K35</f>
        <v>+10:48,0</v>
      </c>
    </row>
    <row r="54" spans="1:13" x14ac:dyDescent="0.25">
      <c r="A54" s="65"/>
      <c r="B54" s="66">
        <f>Результаты!B36</f>
        <v>35</v>
      </c>
      <c r="C54" s="45">
        <f>Результаты!C36</f>
        <v>42</v>
      </c>
      <c r="D54" s="43" t="str">
        <f>CONCATENATE(Результаты!D36," ",Результаты!E36)</f>
        <v>Васильев Роман</v>
      </c>
      <c r="E54" s="43" t="s">
        <v>17</v>
      </c>
      <c r="F54" s="45" t="s">
        <v>18</v>
      </c>
      <c r="G54" s="45">
        <f>Результаты!F36</f>
        <v>1983</v>
      </c>
      <c r="H54" s="48" t="s">
        <v>22</v>
      </c>
      <c r="I54" s="57">
        <f t="shared" si="0"/>
        <v>0.51041666666666674</v>
      </c>
      <c r="J54" s="58">
        <f>MID(Результаты!J36,1,8)-TIME(0,0,1)</f>
        <v>0.5452893518518519</v>
      </c>
      <c r="K54" s="45" t="str">
        <f>MID(Результаты!I36,77,8)</f>
        <v/>
      </c>
      <c r="L54" s="53" t="str">
        <f>Результаты!I36</f>
        <v>00:50:13,0</v>
      </c>
      <c r="M54" s="54" t="str">
        <f>Результаты!K36</f>
        <v>+10:49,0</v>
      </c>
    </row>
    <row r="55" spans="1:13" x14ac:dyDescent="0.25">
      <c r="A55" s="65"/>
      <c r="B55" s="66">
        <f>Результаты!B37</f>
        <v>36</v>
      </c>
      <c r="C55" s="45">
        <f>Результаты!C37</f>
        <v>30</v>
      </c>
      <c r="D55" s="43" t="str">
        <f>CONCATENATE(Результаты!D37," ",Результаты!E37)</f>
        <v>Тряскин Александр</v>
      </c>
      <c r="E55" s="43" t="s">
        <v>17</v>
      </c>
      <c r="F55" s="45" t="s">
        <v>18</v>
      </c>
      <c r="G55" s="45">
        <f>Результаты!F37</f>
        <v>1980</v>
      </c>
      <c r="H55" s="48" t="s">
        <v>22</v>
      </c>
      <c r="I55" s="57">
        <f t="shared" si="0"/>
        <v>0.51041666666666674</v>
      </c>
      <c r="J55" s="58">
        <f>MID(Результаты!J37,1,8)-TIME(0,0,1)</f>
        <v>0.54537037037037039</v>
      </c>
      <c r="K55" s="45" t="str">
        <f>MID(Результаты!I37,77,8)</f>
        <v/>
      </c>
      <c r="L55" s="53" t="str">
        <f>Результаты!I37</f>
        <v>00:50:20,0</v>
      </c>
      <c r="M55" s="54" t="str">
        <f>Результаты!K37</f>
        <v>+10:56,0</v>
      </c>
    </row>
    <row r="56" spans="1:13" x14ac:dyDescent="0.25">
      <c r="A56" s="65"/>
      <c r="B56" s="66">
        <f>Результаты!B38</f>
        <v>37</v>
      </c>
      <c r="C56" s="45">
        <f>Результаты!C38</f>
        <v>50</v>
      </c>
      <c r="D56" s="43" t="str">
        <f>CONCATENATE(Результаты!D38," ",Результаты!E38)</f>
        <v>Завьялов Артем</v>
      </c>
      <c r="E56" s="43" t="s">
        <v>17</v>
      </c>
      <c r="F56" s="45" t="s">
        <v>18</v>
      </c>
      <c r="G56" s="45">
        <f>Результаты!F38</f>
        <v>1987</v>
      </c>
      <c r="H56" s="48" t="s">
        <v>22</v>
      </c>
      <c r="I56" s="57">
        <f t="shared" si="0"/>
        <v>0.51041666666666674</v>
      </c>
      <c r="J56" s="58">
        <f>MID(Результаты!J38,1,8)-TIME(0,0,1)</f>
        <v>0.54554398148148153</v>
      </c>
      <c r="K56" s="45" t="str">
        <f>MID(Результаты!I38,77,8)</f>
        <v/>
      </c>
      <c r="L56" s="53" t="str">
        <f>Результаты!I38</f>
        <v>00:50:35,0</v>
      </c>
      <c r="M56" s="54" t="str">
        <f>Результаты!K38</f>
        <v>+11:11,0</v>
      </c>
    </row>
    <row r="57" spans="1:13" x14ac:dyDescent="0.25">
      <c r="A57" s="65"/>
      <c r="B57" s="66">
        <f>Результаты!B39</f>
        <v>38</v>
      </c>
      <c r="C57" s="45">
        <f>Результаты!C39</f>
        <v>85</v>
      </c>
      <c r="D57" s="43" t="str">
        <f>CONCATENATE(Результаты!D39," ",Результаты!E39)</f>
        <v>Терентьев Андрей</v>
      </c>
      <c r="E57" s="43" t="s">
        <v>17</v>
      </c>
      <c r="F57" s="45" t="s">
        <v>18</v>
      </c>
      <c r="G57" s="45">
        <f>Результаты!F39</f>
        <v>1988</v>
      </c>
      <c r="H57" s="48" t="s">
        <v>22</v>
      </c>
      <c r="I57" s="57">
        <f t="shared" si="0"/>
        <v>0.51041666666666674</v>
      </c>
      <c r="J57" s="58">
        <f>MID(Результаты!J39,1,8)-TIME(0,0,1)</f>
        <v>0.5458101851851852</v>
      </c>
      <c r="K57" s="45" t="str">
        <f>MID(Результаты!I39,77,8)</f>
        <v/>
      </c>
      <c r="L57" s="53" t="str">
        <f>Результаты!I39</f>
        <v>00:50:58,0</v>
      </c>
      <c r="M57" s="54" t="str">
        <f>Результаты!K39</f>
        <v>+11:34,0</v>
      </c>
    </row>
    <row r="58" spans="1:13" x14ac:dyDescent="0.25">
      <c r="A58" s="65"/>
      <c r="B58" s="66">
        <f>Результаты!B40</f>
        <v>39</v>
      </c>
      <c r="C58" s="45">
        <f>Результаты!C40</f>
        <v>1</v>
      </c>
      <c r="D58" s="43" t="str">
        <f>CONCATENATE(Результаты!D40," ",Результаты!E40)</f>
        <v>Зайцев Алексей</v>
      </c>
      <c r="E58" s="43" t="s">
        <v>17</v>
      </c>
      <c r="F58" s="45" t="s">
        <v>18</v>
      </c>
      <c r="G58" s="45">
        <f>Результаты!F40</f>
        <v>1986</v>
      </c>
      <c r="H58" s="48" t="s">
        <v>22</v>
      </c>
      <c r="I58" s="57">
        <f t="shared" si="0"/>
        <v>0.51041666666666663</v>
      </c>
      <c r="J58" s="58">
        <f>MID(Результаты!J40,1,8)-TIME(0,0,1)</f>
        <v>0.54599537037037038</v>
      </c>
      <c r="K58" s="45" t="str">
        <f>MID(Результаты!I40,77,8)</f>
        <v/>
      </c>
      <c r="L58" s="53" t="str">
        <f>Результаты!I40</f>
        <v>00:51:14,0</v>
      </c>
      <c r="M58" s="54" t="str">
        <f>Результаты!K40</f>
        <v>+11:50,0</v>
      </c>
    </row>
    <row r="59" spans="1:13" x14ac:dyDescent="0.25">
      <c r="A59" s="65"/>
      <c r="B59" s="66">
        <f>Результаты!B41</f>
        <v>40</v>
      </c>
      <c r="C59" s="45">
        <f>Результаты!C41</f>
        <v>60</v>
      </c>
      <c r="D59" s="43" t="str">
        <f>CONCATENATE(Результаты!D41," ",Результаты!E41)</f>
        <v>Осипов Вячеслав</v>
      </c>
      <c r="E59" s="43" t="s">
        <v>17</v>
      </c>
      <c r="F59" s="45" t="s">
        <v>18</v>
      </c>
      <c r="G59" s="45">
        <f>Результаты!F41</f>
        <v>1982</v>
      </c>
      <c r="H59" s="48" t="s">
        <v>22</v>
      </c>
      <c r="I59" s="57">
        <f t="shared" si="0"/>
        <v>0.51041666666666674</v>
      </c>
      <c r="J59" s="58">
        <f>MID(Результаты!J41,1,8)-TIME(0,0,1)</f>
        <v>0.54601851851851857</v>
      </c>
      <c r="K59" s="45" t="str">
        <f>MID(Результаты!I41,77,8)</f>
        <v/>
      </c>
      <c r="L59" s="53" t="str">
        <f>Результаты!I41</f>
        <v>00:51:16,0</v>
      </c>
      <c r="M59" s="54" t="str">
        <f>Результаты!K41</f>
        <v>+11:52,0</v>
      </c>
    </row>
    <row r="60" spans="1:13" x14ac:dyDescent="0.25">
      <c r="A60" s="65"/>
      <c r="B60" s="66">
        <f>Результаты!B42</f>
        <v>41</v>
      </c>
      <c r="C60" s="45">
        <f>Результаты!C42</f>
        <v>105</v>
      </c>
      <c r="D60" s="43" t="str">
        <f>CONCATENATE(Результаты!D42," ",Результаты!E42)</f>
        <v>Резников Илья</v>
      </c>
      <c r="E60" s="43" t="s">
        <v>17</v>
      </c>
      <c r="F60" s="45" t="s">
        <v>18</v>
      </c>
      <c r="G60" s="45">
        <f>Результаты!F42</f>
        <v>1984</v>
      </c>
      <c r="H60" s="48" t="s">
        <v>22</v>
      </c>
      <c r="I60" s="57">
        <f t="shared" si="0"/>
        <v>0.51041666666666674</v>
      </c>
      <c r="J60" s="58">
        <f>MID(Результаты!J42,1,8)-TIME(0,0,1)</f>
        <v>0.5460532407407408</v>
      </c>
      <c r="K60" s="45" t="str">
        <f>MID(Результаты!I42,77,8)</f>
        <v/>
      </c>
      <c r="L60" s="53" t="str">
        <f>Результаты!I42</f>
        <v>00:51:19,0</v>
      </c>
      <c r="M60" s="54" t="str">
        <f>Результаты!K42</f>
        <v>+11:55,0</v>
      </c>
    </row>
    <row r="61" spans="1:13" x14ac:dyDescent="0.25">
      <c r="A61" s="65"/>
      <c r="B61" s="66">
        <f>Результаты!B43</f>
        <v>42</v>
      </c>
      <c r="C61" s="45">
        <f>Результаты!C43</f>
        <v>77</v>
      </c>
      <c r="D61" s="43" t="str">
        <f>CONCATENATE(Результаты!D43," ",Результаты!E43)</f>
        <v>Нагибин Андрей</v>
      </c>
      <c r="E61" s="43" t="s">
        <v>17</v>
      </c>
      <c r="F61" s="45" t="s">
        <v>18</v>
      </c>
      <c r="G61" s="45">
        <f>Результаты!F43</f>
        <v>1985</v>
      </c>
      <c r="H61" s="48" t="s">
        <v>22</v>
      </c>
      <c r="I61" s="57">
        <f t="shared" si="0"/>
        <v>0.51041666666666674</v>
      </c>
      <c r="J61" s="58">
        <f>MID(Результаты!J43,1,8)-TIME(0,0,1)</f>
        <v>0.54620370370370375</v>
      </c>
      <c r="K61" s="45" t="str">
        <f>MID(Результаты!I43,77,8)</f>
        <v/>
      </c>
      <c r="L61" s="53" t="str">
        <f>Результаты!I43</f>
        <v>00:51:32,0</v>
      </c>
      <c r="M61" s="54" t="str">
        <f>Результаты!K43</f>
        <v>+12:08,0</v>
      </c>
    </row>
    <row r="62" spans="1:13" x14ac:dyDescent="0.25">
      <c r="A62" s="65"/>
      <c r="B62" s="66">
        <f>Результаты!B44</f>
        <v>43</v>
      </c>
      <c r="C62" s="45">
        <f>Результаты!C44</f>
        <v>62</v>
      </c>
      <c r="D62" s="43" t="str">
        <f>CONCATENATE(Результаты!D44," ",Результаты!E44)</f>
        <v>Гурьев Павел</v>
      </c>
      <c r="E62" s="43" t="s">
        <v>17</v>
      </c>
      <c r="F62" s="45" t="s">
        <v>18</v>
      </c>
      <c r="G62" s="45">
        <f>Результаты!F44</f>
        <v>2000</v>
      </c>
      <c r="H62" s="48" t="s">
        <v>22</v>
      </c>
      <c r="I62" s="57">
        <f t="shared" si="0"/>
        <v>0.51041666666666674</v>
      </c>
      <c r="J62" s="58">
        <f>MID(Результаты!J44,1,8)-TIME(0,0,1)</f>
        <v>0.54630787037037043</v>
      </c>
      <c r="K62" s="45" t="str">
        <f>MID(Результаты!I44,77,8)</f>
        <v/>
      </c>
      <c r="L62" s="53" t="str">
        <f>Результаты!I44</f>
        <v>00:51:41,0</v>
      </c>
      <c r="M62" s="54" t="str">
        <f>Результаты!K44</f>
        <v>+12:17,0</v>
      </c>
    </row>
    <row r="63" spans="1:13" x14ac:dyDescent="0.25">
      <c r="A63" s="65"/>
      <c r="B63" s="66">
        <f>Результаты!B45</f>
        <v>44</v>
      </c>
      <c r="C63" s="45">
        <f>Результаты!C45</f>
        <v>23</v>
      </c>
      <c r="D63" s="43" t="str">
        <f>CONCATENATE(Результаты!D45," ",Результаты!E45)</f>
        <v>Саввин Даниил</v>
      </c>
      <c r="E63" s="43" t="s">
        <v>17</v>
      </c>
      <c r="F63" s="45" t="s">
        <v>18</v>
      </c>
      <c r="G63" s="45">
        <f>Результаты!F45</f>
        <v>1992</v>
      </c>
      <c r="H63" s="48" t="s">
        <v>22</v>
      </c>
      <c r="I63" s="57">
        <f t="shared" si="0"/>
        <v>0.51041666666666674</v>
      </c>
      <c r="J63" s="58">
        <f>MID(Результаты!J45,1,8)-TIME(0,0,1)</f>
        <v>0.54642361111111115</v>
      </c>
      <c r="K63" s="45" t="str">
        <f>MID(Результаты!I45,77,8)</f>
        <v/>
      </c>
      <c r="L63" s="53" t="str">
        <f>Результаты!I45</f>
        <v>00:51:51,0</v>
      </c>
      <c r="M63" s="54" t="str">
        <f>Результаты!K45</f>
        <v>+12:27,0</v>
      </c>
    </row>
    <row r="64" spans="1:13" x14ac:dyDescent="0.25">
      <c r="A64" s="65"/>
      <c r="B64" s="66">
        <f>Результаты!B46</f>
        <v>45</v>
      </c>
      <c r="C64" s="45">
        <f>Результаты!C46</f>
        <v>46</v>
      </c>
      <c r="D64" s="43" t="str">
        <f>CONCATENATE(Результаты!D46," ",Результаты!E46)</f>
        <v>Деребеев Александр</v>
      </c>
      <c r="E64" s="43" t="s">
        <v>17</v>
      </c>
      <c r="F64" s="45" t="s">
        <v>18</v>
      </c>
      <c r="G64" s="45">
        <f>Результаты!F46</f>
        <v>2004</v>
      </c>
      <c r="H64" s="48" t="s">
        <v>22</v>
      </c>
      <c r="I64" s="57">
        <f t="shared" si="0"/>
        <v>0.51041666666666674</v>
      </c>
      <c r="J64" s="58">
        <f>MID(Результаты!J46,1,8)-TIME(0,0,1)</f>
        <v>0.54682870370370373</v>
      </c>
      <c r="K64" s="45" t="str">
        <f>MID(Результаты!I46,77,8)</f>
        <v/>
      </c>
      <c r="L64" s="53" t="str">
        <f>Результаты!I46</f>
        <v>00:52:26,0</v>
      </c>
      <c r="M64" s="54" t="str">
        <f>Результаты!K46</f>
        <v>+13:02,0</v>
      </c>
    </row>
    <row r="65" spans="1:13" x14ac:dyDescent="0.25">
      <c r="A65" s="65"/>
      <c r="B65" s="66">
        <f>Результаты!B47</f>
        <v>46</v>
      </c>
      <c r="C65" s="45">
        <f>Результаты!C47</f>
        <v>76</v>
      </c>
      <c r="D65" s="43" t="str">
        <f>CONCATENATE(Результаты!D47," ",Результаты!E47)</f>
        <v>Житников Александр</v>
      </c>
      <c r="E65" s="43" t="s">
        <v>17</v>
      </c>
      <c r="F65" s="45" t="s">
        <v>18</v>
      </c>
      <c r="G65" s="45">
        <f>Результаты!F47</f>
        <v>1980</v>
      </c>
      <c r="H65" s="48" t="s">
        <v>22</v>
      </c>
      <c r="I65" s="57">
        <f t="shared" si="0"/>
        <v>0.51041666666666663</v>
      </c>
      <c r="J65" s="58">
        <f>MID(Результаты!J47,1,8)-TIME(0,0,1)</f>
        <v>0.546875</v>
      </c>
      <c r="K65" s="45" t="str">
        <f>MID(Результаты!I47,77,8)</f>
        <v/>
      </c>
      <c r="L65" s="53" t="str">
        <f>Результаты!I47</f>
        <v>00:52:30,0</v>
      </c>
      <c r="M65" s="54" t="str">
        <f>Результаты!K47</f>
        <v>+13:06,0</v>
      </c>
    </row>
    <row r="66" spans="1:13" x14ac:dyDescent="0.25">
      <c r="A66" s="65"/>
      <c r="B66" s="66">
        <f>Результаты!B48</f>
        <v>47</v>
      </c>
      <c r="C66" s="45">
        <f>Результаты!C48</f>
        <v>22</v>
      </c>
      <c r="D66" s="43" t="str">
        <f>CONCATENATE(Результаты!D48," ",Результаты!E48)</f>
        <v>Королев Антон</v>
      </c>
      <c r="E66" s="43" t="s">
        <v>17</v>
      </c>
      <c r="F66" s="45" t="s">
        <v>18</v>
      </c>
      <c r="G66" s="45">
        <f>Результаты!F48</f>
        <v>1986</v>
      </c>
      <c r="H66" s="48" t="s">
        <v>22</v>
      </c>
      <c r="I66" s="57">
        <f t="shared" si="0"/>
        <v>0.51041666666666663</v>
      </c>
      <c r="J66" s="58">
        <f>MID(Результаты!J48,1,8)-TIME(0,0,1)</f>
        <v>0.54706018518518518</v>
      </c>
      <c r="K66" s="45" t="str">
        <f>MID(Результаты!I48,77,8)</f>
        <v/>
      </c>
      <c r="L66" s="53" t="str">
        <f>Результаты!I48</f>
        <v>00:52:46,0</v>
      </c>
      <c r="M66" s="54" t="str">
        <f>Результаты!K48</f>
        <v>+13:22,0</v>
      </c>
    </row>
    <row r="67" spans="1:13" x14ac:dyDescent="0.25">
      <c r="A67" s="65"/>
      <c r="B67" s="66">
        <f>Результаты!B49</f>
        <v>48</v>
      </c>
      <c r="C67" s="45">
        <f>Результаты!C49</f>
        <v>74</v>
      </c>
      <c r="D67" s="43" t="str">
        <f>CONCATENATE(Результаты!D49," ",Результаты!E49)</f>
        <v>Егоров Алексей</v>
      </c>
      <c r="E67" s="43" t="s">
        <v>17</v>
      </c>
      <c r="F67" s="45" t="s">
        <v>18</v>
      </c>
      <c r="G67" s="45">
        <f>Результаты!F49</f>
        <v>1983</v>
      </c>
      <c r="H67" s="48" t="s">
        <v>22</v>
      </c>
      <c r="I67" s="57">
        <f t="shared" si="0"/>
        <v>0.51041666666666674</v>
      </c>
      <c r="J67" s="58">
        <f>MID(Результаты!J49,1,8)-TIME(0,0,1)</f>
        <v>0.54707175925925933</v>
      </c>
      <c r="K67" s="45" t="str">
        <f>MID(Результаты!I49,77,8)</f>
        <v/>
      </c>
      <c r="L67" s="53" t="str">
        <f>Результаты!I49</f>
        <v>00:52:47,0</v>
      </c>
      <c r="M67" s="54" t="str">
        <f>Результаты!K49</f>
        <v>+13:23,0</v>
      </c>
    </row>
    <row r="68" spans="1:13" x14ac:dyDescent="0.25">
      <c r="A68" s="65"/>
      <c r="B68" s="66">
        <f>Результаты!B50</f>
        <v>49</v>
      </c>
      <c r="C68" s="45">
        <f>Результаты!C50</f>
        <v>70</v>
      </c>
      <c r="D68" s="43" t="str">
        <f>CONCATENATE(Результаты!D50," ",Результаты!E50)</f>
        <v>Котов Сергей</v>
      </c>
      <c r="E68" s="43" t="s">
        <v>17</v>
      </c>
      <c r="F68" s="45" t="s">
        <v>18</v>
      </c>
      <c r="G68" s="45">
        <f>Результаты!F50</f>
        <v>1988</v>
      </c>
      <c r="H68" s="48" t="s">
        <v>22</v>
      </c>
      <c r="I68" s="57">
        <f t="shared" si="0"/>
        <v>0.51041666666666674</v>
      </c>
      <c r="J68" s="58">
        <f>MID(Результаты!J50,1,8)-TIME(0,0,1)</f>
        <v>0.5472569444444445</v>
      </c>
      <c r="K68" s="45" t="str">
        <f>MID(Результаты!I50,77,8)</f>
        <v/>
      </c>
      <c r="L68" s="53" t="str">
        <f>Результаты!I50</f>
        <v>00:53:03,0</v>
      </c>
      <c r="M68" s="54" t="str">
        <f>Результаты!K50</f>
        <v>+13:39,0</v>
      </c>
    </row>
    <row r="69" spans="1:13" x14ac:dyDescent="0.25">
      <c r="A69" s="65"/>
      <c r="B69" s="66">
        <f>Результаты!B51</f>
        <v>50</v>
      </c>
      <c r="C69" s="45">
        <f>Результаты!C51</f>
        <v>54</v>
      </c>
      <c r="D69" s="43" t="str">
        <f>CONCATENATE(Результаты!D51," ",Результаты!E51)</f>
        <v>Мякота Андрей</v>
      </c>
      <c r="E69" s="43" t="s">
        <v>17</v>
      </c>
      <c r="F69" s="45" t="s">
        <v>18</v>
      </c>
      <c r="G69" s="45">
        <f>Результаты!F51</f>
        <v>2000</v>
      </c>
      <c r="H69" s="48" t="s">
        <v>22</v>
      </c>
      <c r="I69" s="57">
        <f t="shared" si="0"/>
        <v>0.51041666666666674</v>
      </c>
      <c r="J69" s="58">
        <f>MID(Результаты!J51,1,8)-TIME(0,0,1)</f>
        <v>0.54732638888888896</v>
      </c>
      <c r="K69" s="45" t="str">
        <f>MID(Результаты!I51,77,8)</f>
        <v/>
      </c>
      <c r="L69" s="53" t="str">
        <f>Результаты!I51</f>
        <v>00:53:09,0</v>
      </c>
      <c r="M69" s="54" t="str">
        <f>Результаты!K51</f>
        <v>+13:45,0</v>
      </c>
    </row>
    <row r="70" spans="1:13" x14ac:dyDescent="0.25">
      <c r="A70" s="65"/>
      <c r="B70" s="66">
        <f>Результаты!B52</f>
        <v>51</v>
      </c>
      <c r="C70" s="45">
        <f>Результаты!C52</f>
        <v>95</v>
      </c>
      <c r="D70" s="43" t="str">
        <f>CONCATENATE(Результаты!D52," ",Результаты!E52)</f>
        <v>Стекольщиков Денис</v>
      </c>
      <c r="E70" s="43" t="s">
        <v>17</v>
      </c>
      <c r="F70" s="45" t="s">
        <v>18</v>
      </c>
      <c r="G70" s="45">
        <f>Результаты!F52</f>
        <v>1986</v>
      </c>
      <c r="H70" s="48" t="s">
        <v>22</v>
      </c>
      <c r="I70" s="57">
        <f t="shared" si="0"/>
        <v>0.51041666666666674</v>
      </c>
      <c r="J70" s="58">
        <f>MID(Результаты!J52,1,8)-TIME(0,0,1)</f>
        <v>0.54737268518518523</v>
      </c>
      <c r="K70" s="45" t="str">
        <f>MID(Результаты!I52,77,8)</f>
        <v/>
      </c>
      <c r="L70" s="53" t="str">
        <f>Результаты!I52</f>
        <v>00:53:13,0</v>
      </c>
      <c r="M70" s="54" t="str">
        <f>Результаты!K52</f>
        <v>+13:49,0</v>
      </c>
    </row>
    <row r="71" spans="1:13" x14ac:dyDescent="0.25">
      <c r="A71" s="65"/>
      <c r="B71" s="66">
        <f>Результаты!B53</f>
        <v>52</v>
      </c>
      <c r="C71" s="45">
        <f>Результаты!C53</f>
        <v>44</v>
      </c>
      <c r="D71" s="43" t="str">
        <f>CONCATENATE(Результаты!D53," ",Результаты!E53)</f>
        <v>Можаев Максим</v>
      </c>
      <c r="E71" s="43" t="s">
        <v>17</v>
      </c>
      <c r="F71" s="45" t="s">
        <v>18</v>
      </c>
      <c r="G71" s="45">
        <f>Результаты!F53</f>
        <v>2000</v>
      </c>
      <c r="H71" s="48" t="s">
        <v>22</v>
      </c>
      <c r="I71" s="57">
        <f t="shared" si="0"/>
        <v>0.51041666666666663</v>
      </c>
      <c r="J71" s="58">
        <f>MID(Результаты!J53,1,8)-TIME(0,0,1)</f>
        <v>0.5476388888888889</v>
      </c>
      <c r="K71" s="45" t="str">
        <f>MID(Результаты!I53,77,8)</f>
        <v/>
      </c>
      <c r="L71" s="53" t="str">
        <f>Результаты!I53</f>
        <v>00:53:36,0</v>
      </c>
      <c r="M71" s="54" t="str">
        <f>Результаты!K53</f>
        <v>+14:12,0</v>
      </c>
    </row>
    <row r="72" spans="1:13" x14ac:dyDescent="0.25">
      <c r="A72" s="65"/>
      <c r="B72" s="66">
        <f>Результаты!B54</f>
        <v>53</v>
      </c>
      <c r="C72" s="45">
        <f>Результаты!C54</f>
        <v>49</v>
      </c>
      <c r="D72" s="43" t="str">
        <f>CONCATENATE(Результаты!D54," ",Результаты!E54)</f>
        <v>Николаенков Александр</v>
      </c>
      <c r="E72" s="43" t="s">
        <v>17</v>
      </c>
      <c r="F72" s="45" t="s">
        <v>18</v>
      </c>
      <c r="G72" s="45">
        <f>Результаты!F54</f>
        <v>1997</v>
      </c>
      <c r="H72" s="48" t="s">
        <v>22</v>
      </c>
      <c r="I72" s="57">
        <f t="shared" si="0"/>
        <v>0.51041666666666663</v>
      </c>
      <c r="J72" s="58">
        <f>MID(Результаты!J54,1,8)-TIME(0,0,1)</f>
        <v>0.54771990740740739</v>
      </c>
      <c r="K72" s="45" t="str">
        <f>MID(Результаты!I54,77,8)</f>
        <v/>
      </c>
      <c r="L72" s="53" t="str">
        <f>Результаты!I54</f>
        <v>00:53:43,0</v>
      </c>
      <c r="M72" s="54" t="str">
        <f>Результаты!K54</f>
        <v>+14:19,0</v>
      </c>
    </row>
    <row r="73" spans="1:13" x14ac:dyDescent="0.25">
      <c r="A73" s="65"/>
      <c r="B73" s="66">
        <f>Результаты!B55</f>
        <v>54</v>
      </c>
      <c r="C73" s="45">
        <f>Результаты!C55</f>
        <v>26</v>
      </c>
      <c r="D73" s="43" t="str">
        <f>CONCATENATE(Результаты!D55," ",Результаты!E55)</f>
        <v>Тихонов Алексей</v>
      </c>
      <c r="E73" s="43" t="s">
        <v>17</v>
      </c>
      <c r="F73" s="45" t="s">
        <v>18</v>
      </c>
      <c r="G73" s="45">
        <f>Результаты!F55</f>
        <v>1981</v>
      </c>
      <c r="H73" s="48" t="s">
        <v>22</v>
      </c>
      <c r="I73" s="57">
        <f t="shared" si="0"/>
        <v>0.51041666666666663</v>
      </c>
      <c r="J73" s="58">
        <f>MID(Результаты!J55,1,8)-TIME(0,0,1)</f>
        <v>0.54771990740740739</v>
      </c>
      <c r="K73" s="45" t="str">
        <f>MID(Результаты!I55,77,8)</f>
        <v/>
      </c>
      <c r="L73" s="53" t="str">
        <f>Результаты!I55</f>
        <v>00:53:43,0</v>
      </c>
      <c r="M73" s="54" t="str">
        <f>Результаты!K55</f>
        <v>+14:19,0</v>
      </c>
    </row>
    <row r="74" spans="1:13" x14ac:dyDescent="0.25">
      <c r="A74" s="65"/>
      <c r="B74" s="66">
        <f>Результаты!B56</f>
        <v>55</v>
      </c>
      <c r="C74" s="45">
        <f>Результаты!C56</f>
        <v>24</v>
      </c>
      <c r="D74" s="43" t="str">
        <f>CONCATENATE(Результаты!D56," ",Результаты!E56)</f>
        <v>Матвеев Михаил</v>
      </c>
      <c r="E74" s="43" t="s">
        <v>17</v>
      </c>
      <c r="F74" s="45" t="s">
        <v>18</v>
      </c>
      <c r="G74" s="45">
        <f>Результаты!F56</f>
        <v>1983</v>
      </c>
      <c r="H74" s="48" t="s">
        <v>22</v>
      </c>
      <c r="I74" s="57">
        <f t="shared" si="0"/>
        <v>0.51041666666666663</v>
      </c>
      <c r="J74" s="58">
        <f>MID(Результаты!J56,1,8)-TIME(0,0,1)</f>
        <v>0.54800925925925925</v>
      </c>
      <c r="K74" s="45" t="str">
        <f>MID(Результаты!I56,77,8)</f>
        <v/>
      </c>
      <c r="L74" s="53" t="str">
        <f>Результаты!I56</f>
        <v>00:54:08,0</v>
      </c>
      <c r="M74" s="54" t="str">
        <f>Результаты!K56</f>
        <v>+14:44,0</v>
      </c>
    </row>
    <row r="75" spans="1:13" x14ac:dyDescent="0.25">
      <c r="A75" s="65"/>
      <c r="B75" s="66">
        <f>Результаты!B57</f>
        <v>56</v>
      </c>
      <c r="C75" s="45">
        <f>Результаты!C57</f>
        <v>5</v>
      </c>
      <c r="D75" s="43" t="str">
        <f>CONCATENATE(Результаты!D57," ",Результаты!E57)</f>
        <v>Евдокимов Сергей</v>
      </c>
      <c r="E75" s="43" t="s">
        <v>17</v>
      </c>
      <c r="F75" s="45" t="s">
        <v>18</v>
      </c>
      <c r="G75" s="45">
        <f>Результаты!F57</f>
        <v>1993</v>
      </c>
      <c r="H75" s="48" t="s">
        <v>22</v>
      </c>
      <c r="I75" s="57">
        <f t="shared" si="0"/>
        <v>0.51041666666666663</v>
      </c>
      <c r="J75" s="58">
        <f>MID(Результаты!J57,1,8)-TIME(0,0,1)</f>
        <v>0.54811342592592593</v>
      </c>
      <c r="K75" s="45" t="str">
        <f>MID(Результаты!I57,77,8)</f>
        <v/>
      </c>
      <c r="L75" s="53" t="str">
        <f>Результаты!I57</f>
        <v>00:54:17,0</v>
      </c>
      <c r="M75" s="54" t="str">
        <f>Результаты!K57</f>
        <v>+14:53,0</v>
      </c>
    </row>
    <row r="76" spans="1:13" x14ac:dyDescent="0.25">
      <c r="A76" s="65"/>
      <c r="B76" s="66">
        <f>Результаты!B58</f>
        <v>57</v>
      </c>
      <c r="C76" s="45">
        <f>Результаты!C58</f>
        <v>96</v>
      </c>
      <c r="D76" s="43" t="str">
        <f>CONCATENATE(Результаты!D58," ",Результаты!E58)</f>
        <v>Суровцев Дмитрий</v>
      </c>
      <c r="E76" s="43" t="s">
        <v>17</v>
      </c>
      <c r="F76" s="45" t="s">
        <v>18</v>
      </c>
      <c r="G76" s="45">
        <f>Результаты!F58</f>
        <v>1984</v>
      </c>
      <c r="H76" s="48" t="s">
        <v>22</v>
      </c>
      <c r="I76" s="57">
        <f t="shared" si="0"/>
        <v>0.51041666666666674</v>
      </c>
      <c r="J76" s="58">
        <f>MID(Результаты!J58,1,8)-TIME(0,0,1)</f>
        <v>0.54817129629629635</v>
      </c>
      <c r="K76" s="45" t="str">
        <f>MID(Результаты!I58,77,8)</f>
        <v/>
      </c>
      <c r="L76" s="53" t="str">
        <f>Результаты!I58</f>
        <v>00:54:22,0</v>
      </c>
      <c r="M76" s="54" t="str">
        <f>Результаты!K58</f>
        <v>+14:58,0</v>
      </c>
    </row>
    <row r="77" spans="1:13" x14ac:dyDescent="0.25">
      <c r="A77" s="65"/>
      <c r="B77" s="66">
        <f>Результаты!B59</f>
        <v>58</v>
      </c>
      <c r="C77" s="45">
        <f>Результаты!C59</f>
        <v>9</v>
      </c>
      <c r="D77" s="43" t="str">
        <f>CONCATENATE(Результаты!D59," ",Результаты!E59)</f>
        <v>Труш Владимир</v>
      </c>
      <c r="E77" s="43" t="s">
        <v>17</v>
      </c>
      <c r="F77" s="45" t="s">
        <v>18</v>
      </c>
      <c r="G77" s="45">
        <f>Результаты!F59</f>
        <v>1979</v>
      </c>
      <c r="H77" s="48" t="s">
        <v>22</v>
      </c>
      <c r="I77" s="57">
        <f t="shared" si="0"/>
        <v>0.51041666666666663</v>
      </c>
      <c r="J77" s="58">
        <f>MID(Результаты!J59,1,8)-TIME(0,0,1)</f>
        <v>0.54822916666666666</v>
      </c>
      <c r="K77" s="45" t="str">
        <f>MID(Результаты!I59,77,8)</f>
        <v/>
      </c>
      <c r="L77" s="53" t="str">
        <f>Результаты!I59</f>
        <v>00:54:27,0</v>
      </c>
      <c r="M77" s="54" t="str">
        <f>Результаты!K59</f>
        <v>+15:03,0</v>
      </c>
    </row>
    <row r="78" spans="1:13" x14ac:dyDescent="0.25">
      <c r="A78" s="65"/>
      <c r="B78" s="66">
        <f>Результаты!B60</f>
        <v>59</v>
      </c>
      <c r="C78" s="45">
        <f>Результаты!C60</f>
        <v>45</v>
      </c>
      <c r="D78" s="43" t="str">
        <f>CONCATENATE(Результаты!D60," ",Результаты!E60)</f>
        <v>Кащук Тарас</v>
      </c>
      <c r="E78" s="43" t="s">
        <v>17</v>
      </c>
      <c r="F78" s="45" t="s">
        <v>18</v>
      </c>
      <c r="G78" s="45">
        <f>Результаты!F60</f>
        <v>1988</v>
      </c>
      <c r="H78" s="48" t="s">
        <v>22</v>
      </c>
      <c r="I78" s="57">
        <f t="shared" si="0"/>
        <v>0.51041666666666674</v>
      </c>
      <c r="J78" s="58">
        <f>MID(Результаты!J60,1,8)-TIME(0,0,1)</f>
        <v>0.54854166666666671</v>
      </c>
      <c r="K78" s="45" t="str">
        <f>MID(Результаты!I60,77,8)</f>
        <v/>
      </c>
      <c r="L78" s="53" t="str">
        <f>Результаты!I60</f>
        <v>00:54:54,0</v>
      </c>
      <c r="M78" s="54" t="str">
        <f>Результаты!K60</f>
        <v>+15:30,0</v>
      </c>
    </row>
    <row r="79" spans="1:13" x14ac:dyDescent="0.25">
      <c r="A79" s="65"/>
      <c r="B79" s="66">
        <f>Результаты!B61</f>
        <v>60</v>
      </c>
      <c r="C79" s="45">
        <f>Результаты!C61</f>
        <v>43</v>
      </c>
      <c r="D79" s="43" t="str">
        <f>CONCATENATE(Результаты!D61," ",Результаты!E61)</f>
        <v>Гарбуз Николай</v>
      </c>
      <c r="E79" s="43" t="s">
        <v>17</v>
      </c>
      <c r="F79" s="45" t="s">
        <v>18</v>
      </c>
      <c r="G79" s="45">
        <f>Результаты!F61</f>
        <v>1983</v>
      </c>
      <c r="H79" s="48" t="s">
        <v>22</v>
      </c>
      <c r="I79" s="57">
        <f t="shared" si="0"/>
        <v>0.51041666666666663</v>
      </c>
      <c r="J79" s="58">
        <f>MID(Результаты!J61,1,8)-TIME(0,0,1)</f>
        <v>0.5486226851851852</v>
      </c>
      <c r="K79" s="45" t="str">
        <f>MID(Результаты!I61,77,8)</f>
        <v/>
      </c>
      <c r="L79" s="53" t="str">
        <f>Результаты!I61</f>
        <v>00:55:01,0</v>
      </c>
      <c r="M79" s="54" t="str">
        <f>Результаты!K61</f>
        <v>+15:37,0</v>
      </c>
    </row>
    <row r="80" spans="1:13" x14ac:dyDescent="0.25">
      <c r="A80" s="65"/>
      <c r="B80" s="66">
        <f>Результаты!B62</f>
        <v>61</v>
      </c>
      <c r="C80" s="45">
        <f>Результаты!C62</f>
        <v>18</v>
      </c>
      <c r="D80" s="43" t="str">
        <f>CONCATENATE(Результаты!D62," ",Результаты!E62)</f>
        <v>Шуленин Алексей</v>
      </c>
      <c r="E80" s="43" t="s">
        <v>17</v>
      </c>
      <c r="F80" s="45" t="s">
        <v>18</v>
      </c>
      <c r="G80" s="45">
        <f>Результаты!F62</f>
        <v>1981</v>
      </c>
      <c r="H80" s="48" t="s">
        <v>22</v>
      </c>
      <c r="I80" s="57">
        <f t="shared" si="0"/>
        <v>0.51041666666666663</v>
      </c>
      <c r="J80" s="58">
        <f>MID(Результаты!J62,1,8)-TIME(0,0,1)</f>
        <v>0.54939814814814814</v>
      </c>
      <c r="K80" s="45" t="str">
        <f>MID(Результаты!I62,77,8)</f>
        <v/>
      </c>
      <c r="L80" s="53" t="str">
        <f>Результаты!I62</f>
        <v>00:56:08,0</v>
      </c>
      <c r="M80" s="54" t="str">
        <f>Результаты!K62</f>
        <v>+16:44,0</v>
      </c>
    </row>
    <row r="81" spans="1:13" x14ac:dyDescent="0.25">
      <c r="A81" s="65"/>
      <c r="B81" s="66">
        <f>Результаты!B63</f>
        <v>62</v>
      </c>
      <c r="C81" s="45">
        <f>Результаты!C63</f>
        <v>68</v>
      </c>
      <c r="D81" s="43" t="str">
        <f>CONCATENATE(Результаты!D63," ",Результаты!E63)</f>
        <v>Артамонов Алексей</v>
      </c>
      <c r="E81" s="43" t="s">
        <v>17</v>
      </c>
      <c r="F81" s="45" t="s">
        <v>18</v>
      </c>
      <c r="G81" s="45">
        <f>Результаты!F63</f>
        <v>1988</v>
      </c>
      <c r="H81" s="48" t="s">
        <v>22</v>
      </c>
      <c r="I81" s="57">
        <f t="shared" si="0"/>
        <v>0.51041666666666663</v>
      </c>
      <c r="J81" s="58">
        <f>MID(Результаты!J63,1,8)-TIME(0,0,1)</f>
        <v>0.54947916666666663</v>
      </c>
      <c r="K81" s="45" t="str">
        <f>MID(Результаты!I63,77,8)</f>
        <v/>
      </c>
      <c r="L81" s="53" t="str">
        <f>Результаты!I63</f>
        <v>00:56:15,0</v>
      </c>
      <c r="M81" s="54" t="str">
        <f>Результаты!K63</f>
        <v>+16:51,0</v>
      </c>
    </row>
    <row r="82" spans="1:13" x14ac:dyDescent="0.25">
      <c r="A82" s="65"/>
      <c r="B82" s="66">
        <f>Результаты!B64</f>
        <v>63</v>
      </c>
      <c r="C82" s="45">
        <f>Результаты!C64</f>
        <v>16</v>
      </c>
      <c r="D82" s="43" t="str">
        <f>CONCATENATE(Результаты!D64," ",Результаты!E64)</f>
        <v>Ширяев Владимир</v>
      </c>
      <c r="E82" s="43" t="s">
        <v>17</v>
      </c>
      <c r="F82" s="45" t="s">
        <v>18</v>
      </c>
      <c r="G82" s="45">
        <f>Результаты!F64</f>
        <v>1982</v>
      </c>
      <c r="H82" s="48" t="s">
        <v>22</v>
      </c>
      <c r="I82" s="57">
        <f t="shared" si="0"/>
        <v>0.51041666666666663</v>
      </c>
      <c r="J82" s="58">
        <f>MID(Результаты!J64,1,8)-TIME(0,0,1)</f>
        <v>0.55049768518518516</v>
      </c>
      <c r="K82" s="45" t="str">
        <f>MID(Результаты!I64,77,8)</f>
        <v/>
      </c>
      <c r="L82" s="53" t="str">
        <f>Результаты!I64</f>
        <v>00:57:43,0</v>
      </c>
      <c r="M82" s="54" t="str">
        <f>Результаты!K64</f>
        <v>+18:19,0</v>
      </c>
    </row>
    <row r="83" spans="1:13" x14ac:dyDescent="0.25">
      <c r="A83" s="65"/>
      <c r="B83" s="66">
        <f>Результаты!B65</f>
        <v>64</v>
      </c>
      <c r="C83" s="45">
        <f>Результаты!C65</f>
        <v>29</v>
      </c>
      <c r="D83" s="43" t="str">
        <f>CONCATENATE(Результаты!D65," ",Результаты!E65)</f>
        <v>Соловьев Андрей</v>
      </c>
      <c r="E83" s="43" t="s">
        <v>17</v>
      </c>
      <c r="F83" s="45" t="s">
        <v>18</v>
      </c>
      <c r="G83" s="45">
        <f>Результаты!F65</f>
        <v>1983</v>
      </c>
      <c r="H83" s="48" t="s">
        <v>22</v>
      </c>
      <c r="I83" s="57">
        <f t="shared" si="0"/>
        <v>0.51041666666666663</v>
      </c>
      <c r="J83" s="58">
        <f>MID(Результаты!J65,1,8)-TIME(0,0,1)</f>
        <v>0.55085648148148147</v>
      </c>
      <c r="K83" s="45" t="str">
        <f>MID(Результаты!I65,77,8)</f>
        <v/>
      </c>
      <c r="L83" s="53" t="str">
        <f>Результаты!I65</f>
        <v>00:58:14,0</v>
      </c>
      <c r="M83" s="54" t="str">
        <f>Результаты!K65</f>
        <v>+18:50,0</v>
      </c>
    </row>
    <row r="84" spans="1:13" x14ac:dyDescent="0.25">
      <c r="A84" s="65"/>
      <c r="B84" s="66">
        <f>Результаты!B66</f>
        <v>65</v>
      </c>
      <c r="C84" s="45">
        <f>Результаты!C66</f>
        <v>93</v>
      </c>
      <c r="D84" s="43" t="str">
        <f>CONCATENATE(Результаты!D66," ",Результаты!E66)</f>
        <v>Полукчиу Даниил</v>
      </c>
      <c r="E84" s="43" t="s">
        <v>17</v>
      </c>
      <c r="F84" s="45" t="s">
        <v>18</v>
      </c>
      <c r="G84" s="45">
        <f>Результаты!F66</f>
        <v>1992</v>
      </c>
      <c r="H84" s="48" t="s">
        <v>22</v>
      </c>
      <c r="I84" s="57">
        <f t="shared" si="0"/>
        <v>0.51041666666666674</v>
      </c>
      <c r="J84" s="58">
        <f>MID(Результаты!J66,1,8)-TIME(0,0,1)</f>
        <v>0.55125000000000002</v>
      </c>
      <c r="K84" s="45" t="str">
        <f>MID(Результаты!I66,77,8)</f>
        <v/>
      </c>
      <c r="L84" s="53" t="str">
        <f>Результаты!I66</f>
        <v>00:58:48,0</v>
      </c>
      <c r="M84" s="54" t="str">
        <f>Результаты!K66</f>
        <v>+19:24,0</v>
      </c>
    </row>
    <row r="85" spans="1:13" x14ac:dyDescent="0.25">
      <c r="A85" s="65"/>
      <c r="B85" s="66">
        <f>Результаты!B67</f>
        <v>66</v>
      </c>
      <c r="C85" s="45">
        <f>Результаты!C67</f>
        <v>94</v>
      </c>
      <c r="D85" s="43" t="str">
        <f>CONCATENATE(Результаты!D67," ",Результаты!E67)</f>
        <v>Бессонов Сергей</v>
      </c>
      <c r="E85" s="43" t="s">
        <v>17</v>
      </c>
      <c r="F85" s="45" t="s">
        <v>18</v>
      </c>
      <c r="G85" s="45">
        <f>Результаты!F67</f>
        <v>1986</v>
      </c>
      <c r="H85" s="48" t="s">
        <v>22</v>
      </c>
      <c r="I85" s="57">
        <f t="shared" ref="I85:I99" si="1">(J85-L85)</f>
        <v>0.51041666666666663</v>
      </c>
      <c r="J85" s="58">
        <f>MID(Результаты!J67,1,8)-TIME(0,0,1)</f>
        <v>0.55137731481481478</v>
      </c>
      <c r="K85" s="45" t="str">
        <f>MID(Результаты!I67,77,8)</f>
        <v/>
      </c>
      <c r="L85" s="53" t="str">
        <f>Результаты!I67</f>
        <v>00:58:59,0</v>
      </c>
      <c r="M85" s="54" t="str">
        <f>Результаты!K67</f>
        <v>+19:35,0</v>
      </c>
    </row>
    <row r="86" spans="1:13" x14ac:dyDescent="0.25">
      <c r="A86" s="65"/>
      <c r="B86" s="66">
        <f>Результаты!B68</f>
        <v>67</v>
      </c>
      <c r="C86" s="45">
        <f>Результаты!C68</f>
        <v>79</v>
      </c>
      <c r="D86" s="43" t="str">
        <f>CONCATENATE(Результаты!D68," ",Результаты!E68)</f>
        <v>Бердин Алексей</v>
      </c>
      <c r="E86" s="43" t="s">
        <v>17</v>
      </c>
      <c r="F86" s="45" t="s">
        <v>18</v>
      </c>
      <c r="G86" s="45">
        <f>Результаты!F68</f>
        <v>1985</v>
      </c>
      <c r="H86" s="48" t="s">
        <v>22</v>
      </c>
      <c r="I86" s="57">
        <f t="shared" si="1"/>
        <v>0.51041666666666674</v>
      </c>
      <c r="J86" s="58">
        <f>MID(Результаты!J68,1,8)-TIME(0,0,1)</f>
        <v>0.55409722222222224</v>
      </c>
      <c r="K86" s="45" t="str">
        <f>MID(Результаты!I68,77,8)</f>
        <v/>
      </c>
      <c r="L86" s="53" t="str">
        <f>Результаты!I68</f>
        <v>01:02:54,0</v>
      </c>
      <c r="M86" s="54" t="str">
        <f>Результаты!K68</f>
        <v>+23:30,0</v>
      </c>
    </row>
    <row r="87" spans="1:13" x14ac:dyDescent="0.25">
      <c r="A87" s="65"/>
      <c r="B87" s="66">
        <f>Результаты!B69</f>
        <v>68</v>
      </c>
      <c r="C87" s="45">
        <f>Результаты!C69</f>
        <v>107</v>
      </c>
      <c r="D87" s="43" t="str">
        <f>CONCATENATE(Результаты!D69," ",Результаты!E69)</f>
        <v>Каримбаев Артур</v>
      </c>
      <c r="E87" s="43" t="s">
        <v>17</v>
      </c>
      <c r="F87" s="45" t="s">
        <v>18</v>
      </c>
      <c r="G87" s="45">
        <f>Результаты!F69</f>
        <v>1988</v>
      </c>
      <c r="H87" s="48" t="s">
        <v>22</v>
      </c>
      <c r="I87" s="57">
        <f t="shared" si="1"/>
        <v>0.51041666666666674</v>
      </c>
      <c r="J87" s="58">
        <f>MID(Результаты!J69,1,8)-TIME(0,0,1)</f>
        <v>0.55540509259259263</v>
      </c>
      <c r="K87" s="45" t="str">
        <f>MID(Результаты!I69,77,8)</f>
        <v/>
      </c>
      <c r="L87" s="53" t="str">
        <f>Результаты!I69</f>
        <v>01:04:47,0</v>
      </c>
      <c r="M87" s="54" t="str">
        <f>Результаты!K69</f>
        <v>+25:23,0</v>
      </c>
    </row>
    <row r="88" spans="1:13" x14ac:dyDescent="0.25">
      <c r="A88" s="65"/>
      <c r="B88" s="66">
        <f>Результаты!B70</f>
        <v>69</v>
      </c>
      <c r="C88" s="45">
        <f>Результаты!C70</f>
        <v>64</v>
      </c>
      <c r="D88" s="43" t="str">
        <f>CONCATENATE(Результаты!D70," ",Результаты!E70)</f>
        <v>Калинин Сергей</v>
      </c>
      <c r="E88" s="43" t="s">
        <v>17</v>
      </c>
      <c r="F88" s="45" t="s">
        <v>18</v>
      </c>
      <c r="G88" s="45">
        <f>Результаты!F70</f>
        <v>1990</v>
      </c>
      <c r="H88" s="48" t="s">
        <v>22</v>
      </c>
      <c r="I88" s="57">
        <f t="shared" si="1"/>
        <v>0.51041666666666663</v>
      </c>
      <c r="J88" s="58">
        <f>MID(Результаты!J70,1,8)-TIME(0,0,1)</f>
        <v>0.55626157407407406</v>
      </c>
      <c r="K88" s="45" t="str">
        <f>MID(Результаты!I70,77,8)</f>
        <v/>
      </c>
      <c r="L88" s="53" t="str">
        <f>Результаты!I70</f>
        <v>01:06:01,0</v>
      </c>
      <c r="M88" s="54" t="str">
        <f>Результаты!K70</f>
        <v>+26:37,0</v>
      </c>
    </row>
    <row r="89" spans="1:13" x14ac:dyDescent="0.25">
      <c r="A89" s="65"/>
      <c r="B89" s="66">
        <f>Результаты!B71</f>
        <v>70</v>
      </c>
      <c r="C89" s="45">
        <f>Результаты!C71</f>
        <v>72</v>
      </c>
      <c r="D89" s="43" t="str">
        <f>CONCATENATE(Результаты!D71," ",Результаты!E71)</f>
        <v>Колчин Денис</v>
      </c>
      <c r="E89" s="43" t="s">
        <v>17</v>
      </c>
      <c r="F89" s="45" t="s">
        <v>18</v>
      </c>
      <c r="G89" s="45">
        <f>Результаты!F71</f>
        <v>1979</v>
      </c>
      <c r="H89" s="48" t="s">
        <v>22</v>
      </c>
      <c r="I89" s="57">
        <f t="shared" si="1"/>
        <v>0.51041666666666663</v>
      </c>
      <c r="J89" s="58">
        <f>MID(Результаты!J71,1,8)-TIME(0,0,1)</f>
        <v>0.55626157407407406</v>
      </c>
      <c r="K89" s="45" t="str">
        <f>MID(Результаты!I71,77,8)</f>
        <v/>
      </c>
      <c r="L89" s="53" t="str">
        <f>Результаты!I71</f>
        <v>01:06:01,0</v>
      </c>
      <c r="M89" s="54" t="str">
        <f>Результаты!K71</f>
        <v>+26:37,0</v>
      </c>
    </row>
    <row r="90" spans="1:13" x14ac:dyDescent="0.25">
      <c r="A90" s="65"/>
      <c r="B90" s="66">
        <f>Результаты!B72</f>
        <v>71</v>
      </c>
      <c r="C90" s="45">
        <f>Результаты!C72</f>
        <v>57</v>
      </c>
      <c r="D90" s="43" t="str">
        <f>CONCATENATE(Результаты!D72," ",Результаты!E72)</f>
        <v>Арутюнян Арам</v>
      </c>
      <c r="E90" s="43" t="s">
        <v>17</v>
      </c>
      <c r="F90" s="45" t="s">
        <v>18</v>
      </c>
      <c r="G90" s="45">
        <f>Результаты!F72</f>
        <v>1987</v>
      </c>
      <c r="H90" s="48" t="s">
        <v>22</v>
      </c>
      <c r="I90" s="57">
        <f t="shared" si="1"/>
        <v>0.51041666666666663</v>
      </c>
      <c r="J90" s="58">
        <f>MID(Результаты!J72,1,8)-TIME(0,0,1)</f>
        <v>0.55655092592592592</v>
      </c>
      <c r="K90" s="45" t="str">
        <f>MID(Результаты!I72,77,8)</f>
        <v/>
      </c>
      <c r="L90" s="53" t="str">
        <f>Результаты!I72</f>
        <v>01:06:26,0</v>
      </c>
      <c r="M90" s="54" t="str">
        <f>Результаты!K72</f>
        <v>+27:02,0</v>
      </c>
    </row>
    <row r="91" spans="1:13" x14ac:dyDescent="0.25">
      <c r="A91" s="65"/>
      <c r="B91" s="66">
        <f>Результаты!B73</f>
        <v>72</v>
      </c>
      <c r="C91" s="45">
        <f>Результаты!C73</f>
        <v>52</v>
      </c>
      <c r="D91" s="43" t="str">
        <f>CONCATENATE(Результаты!D73," ",Результаты!E73)</f>
        <v>Балюра Павел</v>
      </c>
      <c r="E91" s="43" t="s">
        <v>17</v>
      </c>
      <c r="F91" s="45" t="s">
        <v>18</v>
      </c>
      <c r="G91" s="45">
        <f>Результаты!F73</f>
        <v>1986</v>
      </c>
      <c r="H91" s="48" t="s">
        <v>22</v>
      </c>
      <c r="I91" s="57">
        <f t="shared" si="1"/>
        <v>0.51041666666666674</v>
      </c>
      <c r="J91" s="58">
        <f>MID(Результаты!J73,1,8)-TIME(0,0,1)</f>
        <v>0.55695601851851861</v>
      </c>
      <c r="K91" s="45" t="str">
        <f>MID(Результаты!I73,77,8)</f>
        <v/>
      </c>
      <c r="L91" s="53" t="str">
        <f>Результаты!I73</f>
        <v>01:07:01,0</v>
      </c>
      <c r="M91" s="54" t="str">
        <f>Результаты!K73</f>
        <v>+27:37,0</v>
      </c>
    </row>
    <row r="92" spans="1:13" x14ac:dyDescent="0.25">
      <c r="A92" s="65"/>
      <c r="B92" s="66">
        <f>Результаты!B74</f>
        <v>73</v>
      </c>
      <c r="C92" s="45">
        <f>Результаты!C74</f>
        <v>47</v>
      </c>
      <c r="D92" s="43" t="str">
        <f>CONCATENATE(Результаты!D74," ",Результаты!E74)</f>
        <v>Краснов Михаил</v>
      </c>
      <c r="E92" s="43" t="s">
        <v>17</v>
      </c>
      <c r="F92" s="45" t="s">
        <v>18</v>
      </c>
      <c r="G92" s="45">
        <f>Результаты!F74</f>
        <v>1987</v>
      </c>
      <c r="H92" s="48" t="s">
        <v>22</v>
      </c>
      <c r="I92" s="57">
        <f t="shared" si="1"/>
        <v>0.51041666666666674</v>
      </c>
      <c r="J92" s="58">
        <f>MID(Результаты!J74,1,8)-TIME(0,0,1)</f>
        <v>0.55763888888888891</v>
      </c>
      <c r="K92" s="45" t="str">
        <f>MID(Результаты!I74,77,8)</f>
        <v/>
      </c>
      <c r="L92" s="53" t="str">
        <f>Результаты!I74</f>
        <v>01:08:00,0</v>
      </c>
      <c r="M92" s="54" t="str">
        <f>Результаты!K74</f>
        <v>+28:36,0</v>
      </c>
    </row>
    <row r="93" spans="1:13" x14ac:dyDescent="0.25">
      <c r="A93" s="65"/>
      <c r="B93" s="66">
        <f>Результаты!B75</f>
        <v>74</v>
      </c>
      <c r="C93" s="45">
        <f>Результаты!C75</f>
        <v>48</v>
      </c>
      <c r="D93" s="43" t="str">
        <f>CONCATENATE(Результаты!D75," ",Результаты!E75)</f>
        <v>Формозов Дмитрий</v>
      </c>
      <c r="E93" s="43" t="s">
        <v>17</v>
      </c>
      <c r="F93" s="45" t="s">
        <v>18</v>
      </c>
      <c r="G93" s="45">
        <f>Результаты!F75</f>
        <v>1982</v>
      </c>
      <c r="H93" s="48" t="s">
        <v>22</v>
      </c>
      <c r="I93" s="57">
        <f t="shared" si="1"/>
        <v>0.51041666666666674</v>
      </c>
      <c r="J93" s="58">
        <f>MID(Результаты!J75,1,8)-TIME(0,0,1)</f>
        <v>0.5584027777777778</v>
      </c>
      <c r="K93" s="45" t="str">
        <f>MID(Результаты!I75,77,8)</f>
        <v/>
      </c>
      <c r="L93" s="53" t="str">
        <f>Результаты!I75</f>
        <v>01:09:06,0</v>
      </c>
      <c r="M93" s="54" t="str">
        <f>Результаты!K75</f>
        <v>+29:42,0</v>
      </c>
    </row>
    <row r="94" spans="1:13" x14ac:dyDescent="0.25">
      <c r="A94" s="65"/>
      <c r="B94" s="66">
        <f>Результаты!B76</f>
        <v>75</v>
      </c>
      <c r="C94" s="45">
        <f>Результаты!C76</f>
        <v>102</v>
      </c>
      <c r="D94" s="43" t="str">
        <f>CONCATENATE(Результаты!D76," ",Результаты!E76)</f>
        <v>Левочкин Василий</v>
      </c>
      <c r="E94" s="43" t="s">
        <v>17</v>
      </c>
      <c r="F94" s="45" t="s">
        <v>18</v>
      </c>
      <c r="G94" s="45">
        <f>Результаты!F76</f>
        <v>1991</v>
      </c>
      <c r="H94" s="48" t="s">
        <v>22</v>
      </c>
      <c r="I94" s="57">
        <f t="shared" si="1"/>
        <v>0.51041666666666663</v>
      </c>
      <c r="J94" s="58">
        <f>MID(Результаты!J76,1,8)-TIME(0,0,1)</f>
        <v>0.55877314814814816</v>
      </c>
      <c r="K94" s="45" t="str">
        <f>MID(Результаты!I76,77,8)</f>
        <v/>
      </c>
      <c r="L94" s="53" t="str">
        <f>Результаты!I76</f>
        <v>01:09:38,0</v>
      </c>
      <c r="M94" s="54" t="str">
        <f>Результаты!K76</f>
        <v>+30:14,0</v>
      </c>
    </row>
    <row r="95" spans="1:13" x14ac:dyDescent="0.25">
      <c r="A95" s="65"/>
      <c r="B95" s="66">
        <f>Результаты!B77</f>
        <v>76</v>
      </c>
      <c r="C95" s="45">
        <f>Результаты!C77</f>
        <v>106</v>
      </c>
      <c r="D95" s="43" t="str">
        <f>CONCATENATE(Результаты!D77," ",Результаты!E77)</f>
        <v>Чайкин Валентин</v>
      </c>
      <c r="E95" s="43" t="s">
        <v>17</v>
      </c>
      <c r="F95" s="45" t="s">
        <v>18</v>
      </c>
      <c r="G95" s="45">
        <f>Результаты!F77</f>
        <v>1979</v>
      </c>
      <c r="H95" s="48" t="s">
        <v>22</v>
      </c>
      <c r="I95" s="57">
        <f t="shared" si="1"/>
        <v>0.51041666666666674</v>
      </c>
      <c r="J95" s="58">
        <f>MID(Результаты!J77,1,8)-TIME(0,0,1)</f>
        <v>0.56164351851851857</v>
      </c>
      <c r="K95" s="45" t="str">
        <f>MID(Результаты!I77,77,8)</f>
        <v/>
      </c>
      <c r="L95" s="53" t="str">
        <f>Результаты!I77</f>
        <v>01:13:46,0</v>
      </c>
      <c r="M95" s="54" t="str">
        <f>Результаты!K77</f>
        <v>+34:22,0</v>
      </c>
    </row>
    <row r="96" spans="1:13" x14ac:dyDescent="0.25">
      <c r="A96" s="65"/>
      <c r="B96" s="66">
        <f>Результаты!B78</f>
        <v>77</v>
      </c>
      <c r="C96" s="45">
        <f>Результаты!C78</f>
        <v>53</v>
      </c>
      <c r="D96" s="43" t="str">
        <f>CONCATENATE(Результаты!D78," ",Результаты!E78)</f>
        <v>Цанга Илья</v>
      </c>
      <c r="E96" s="43" t="s">
        <v>17</v>
      </c>
      <c r="F96" s="45" t="s">
        <v>18</v>
      </c>
      <c r="G96" s="45">
        <f>Результаты!F78</f>
        <v>1986</v>
      </c>
      <c r="H96" s="48" t="s">
        <v>22</v>
      </c>
      <c r="I96" s="57">
        <f t="shared" si="1"/>
        <v>0.51041666666666663</v>
      </c>
      <c r="J96" s="58">
        <f>MID(Результаты!J78,1,8)-TIME(0,0,1)</f>
        <v>0.5625</v>
      </c>
      <c r="K96" s="45" t="str">
        <f>MID(Результаты!I78,77,8)</f>
        <v/>
      </c>
      <c r="L96" s="53" t="str">
        <f>Результаты!I78</f>
        <v>01:15:00,0</v>
      </c>
      <c r="M96" s="54" t="str">
        <f>Результаты!K78</f>
        <v>+35:36,0</v>
      </c>
    </row>
    <row r="97" spans="1:13" x14ac:dyDescent="0.25">
      <c r="A97" s="65"/>
      <c r="B97" s="66">
        <f>Результаты!B79</f>
        <v>78</v>
      </c>
      <c r="C97" s="45">
        <f>Результаты!C79</f>
        <v>89</v>
      </c>
      <c r="D97" s="43" t="str">
        <f>CONCATENATE(Результаты!D79," ",Результаты!E79)</f>
        <v>Корнилов Денис</v>
      </c>
      <c r="E97" s="43" t="s">
        <v>17</v>
      </c>
      <c r="F97" s="45" t="s">
        <v>18</v>
      </c>
      <c r="G97" s="45">
        <f>Результаты!F79</f>
        <v>1980</v>
      </c>
      <c r="H97" s="48" t="s">
        <v>22</v>
      </c>
      <c r="I97" s="57">
        <f t="shared" si="1"/>
        <v>0.51041666666666674</v>
      </c>
      <c r="J97" s="58">
        <f>MID(Результаты!J79,1,8)-TIME(0,0,1)</f>
        <v>0.56359953703703713</v>
      </c>
      <c r="K97" s="45" t="str">
        <f>MID(Результаты!I79,77,8)</f>
        <v/>
      </c>
      <c r="L97" s="53" t="str">
        <f>Результаты!I79</f>
        <v>01:16:35,0</v>
      </c>
      <c r="M97" s="54" t="str">
        <f>Результаты!K79</f>
        <v>+37:11,0</v>
      </c>
    </row>
    <row r="98" spans="1:13" x14ac:dyDescent="0.25">
      <c r="A98" s="65"/>
      <c r="B98" s="66">
        <f>Результаты!B80</f>
        <v>79</v>
      </c>
      <c r="C98" s="45">
        <f>Результаты!C80</f>
        <v>101</v>
      </c>
      <c r="D98" s="43" t="str">
        <f>CONCATENATE(Результаты!D80," ",Результаты!E80)</f>
        <v>Кулешов Алексей</v>
      </c>
      <c r="E98" s="43" t="s">
        <v>17</v>
      </c>
      <c r="F98" s="45" t="s">
        <v>18</v>
      </c>
      <c r="G98" s="45">
        <f>Результаты!F80</f>
        <v>1985</v>
      </c>
      <c r="H98" s="48" t="s">
        <v>22</v>
      </c>
      <c r="I98" s="57">
        <f t="shared" si="1"/>
        <v>0.51041666666666674</v>
      </c>
      <c r="J98" s="58">
        <f>MID(Результаты!J80,1,8)-TIME(0,0,1)</f>
        <v>0.56752314814814819</v>
      </c>
      <c r="K98" s="45" t="str">
        <f>MID(Результаты!I80,77,8)</f>
        <v/>
      </c>
      <c r="L98" s="53" t="str">
        <f>Результаты!I80</f>
        <v>01:22:14,0</v>
      </c>
      <c r="M98" s="54" t="str">
        <f>Результаты!K80</f>
        <v>+42:50,0</v>
      </c>
    </row>
    <row r="99" spans="1:13" ht="15.75" thickBot="1" x14ac:dyDescent="0.3">
      <c r="A99" s="65"/>
      <c r="B99" s="67">
        <f>Результаты!B81</f>
        <v>80</v>
      </c>
      <c r="C99" s="41">
        <f>Результаты!C81</f>
        <v>86</v>
      </c>
      <c r="D99" s="40" t="str">
        <f>CONCATENATE(Результаты!D81," ",Результаты!E81)</f>
        <v>Криканов Александр</v>
      </c>
      <c r="E99" s="40" t="s">
        <v>17</v>
      </c>
      <c r="F99" s="41" t="s">
        <v>18</v>
      </c>
      <c r="G99" s="41">
        <f>Результаты!F81</f>
        <v>1982</v>
      </c>
      <c r="H99" s="47" t="s">
        <v>22</v>
      </c>
      <c r="I99" s="51">
        <f t="shared" si="1"/>
        <v>0.51041666666666663</v>
      </c>
      <c r="J99" s="55">
        <f>MID(Результаты!J81,1,8)-TIME(0,0,1)</f>
        <v>0.57984953703703701</v>
      </c>
      <c r="K99" s="41" t="str">
        <f>MID(Результаты!I81,77,8)</f>
        <v/>
      </c>
      <c r="L99" s="59" t="str">
        <f>Результаты!I81</f>
        <v>01:39:59,0</v>
      </c>
      <c r="M99" s="52" t="str">
        <f>Результаты!K81</f>
        <v>+1:00:35,0</v>
      </c>
    </row>
    <row r="100" spans="1:13" x14ac:dyDescent="0.25">
      <c r="A100" s="61"/>
    </row>
    <row r="101" spans="1:13" x14ac:dyDescent="0.25">
      <c r="A101" s="61"/>
    </row>
    <row r="102" spans="1:13" x14ac:dyDescent="0.25">
      <c r="A102" s="61"/>
    </row>
    <row r="103" spans="1:13" x14ac:dyDescent="0.25">
      <c r="A103" s="61"/>
    </row>
    <row r="104" spans="1:13" x14ac:dyDescent="0.25">
      <c r="A104" s="61"/>
    </row>
    <row r="105" spans="1:13" x14ac:dyDescent="0.25">
      <c r="A105" s="61"/>
    </row>
    <row r="106" spans="1:13" x14ac:dyDescent="0.25">
      <c r="A106" s="61"/>
    </row>
    <row r="107" spans="1:13" x14ac:dyDescent="0.25">
      <c r="A107" s="61"/>
    </row>
    <row r="108" spans="1:13" x14ac:dyDescent="0.25">
      <c r="A108" s="61"/>
    </row>
    <row r="109" spans="1:13" x14ac:dyDescent="0.25">
      <c r="A109" s="61"/>
    </row>
    <row r="110" spans="1:13" x14ac:dyDescent="0.25">
      <c r="A110" s="61"/>
    </row>
    <row r="111" spans="1:13" x14ac:dyDescent="0.25">
      <c r="A111" s="61"/>
    </row>
    <row r="112" spans="1:13" x14ac:dyDescent="0.25">
      <c r="A112" s="61"/>
    </row>
    <row r="113" spans="1:1" x14ac:dyDescent="0.25">
      <c r="A113" s="61"/>
    </row>
    <row r="114" spans="1:1" x14ac:dyDescent="0.25">
      <c r="A114" s="61"/>
    </row>
    <row r="115" spans="1:1" x14ac:dyDescent="0.25">
      <c r="A115" s="61"/>
    </row>
    <row r="116" spans="1:1" x14ac:dyDescent="0.25">
      <c r="A116" s="61"/>
    </row>
    <row r="117" spans="1:1" x14ac:dyDescent="0.25">
      <c r="A117" s="61"/>
    </row>
    <row r="118" spans="1:1" x14ac:dyDescent="0.25">
      <c r="A118" s="61"/>
    </row>
    <row r="119" spans="1:1" x14ac:dyDescent="0.25">
      <c r="A119" s="61"/>
    </row>
    <row r="120" spans="1:1" x14ac:dyDescent="0.25">
      <c r="A120" s="61"/>
    </row>
    <row r="121" spans="1:1" x14ac:dyDescent="0.25">
      <c r="A121" s="61"/>
    </row>
    <row r="122" spans="1:1" x14ac:dyDescent="0.25">
      <c r="A122" s="61"/>
    </row>
    <row r="123" spans="1:1" x14ac:dyDescent="0.25">
      <c r="A123" s="61"/>
    </row>
    <row r="124" spans="1:1" x14ac:dyDescent="0.25">
      <c r="A124" s="61"/>
    </row>
    <row r="125" spans="1:1" ht="15.75" thickBot="1" x14ac:dyDescent="0.3">
      <c r="A125" s="62"/>
    </row>
  </sheetData>
  <mergeCells count="9">
    <mergeCell ref="B15:G15"/>
    <mergeCell ref="B10:M10"/>
    <mergeCell ref="L13:M13"/>
    <mergeCell ref="J12:M12"/>
    <mergeCell ref="B1:H1"/>
    <mergeCell ref="B4:M4"/>
    <mergeCell ref="B5:M5"/>
    <mergeCell ref="B8:M8"/>
    <mergeCell ref="B9:M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opLeftCell="A67" workbookViewId="0">
      <selection sqref="A1:K107"/>
    </sheetView>
  </sheetViews>
  <sheetFormatPr defaultRowHeight="15" x14ac:dyDescent="0.25"/>
  <cols>
    <col min="1" max="11" width="9.140625" style="60"/>
  </cols>
  <sheetData>
    <row r="1" spans="1:11" x14ac:dyDescent="0.25">
      <c r="A1" s="68" t="s">
        <v>0</v>
      </c>
      <c r="B1" s="68" t="s">
        <v>19</v>
      </c>
      <c r="C1" s="68" t="s">
        <v>1</v>
      </c>
      <c r="D1" s="68" t="s">
        <v>2</v>
      </c>
      <c r="E1" s="68" t="s">
        <v>3</v>
      </c>
      <c r="F1" s="68" t="s">
        <v>4</v>
      </c>
      <c r="G1" s="68" t="s">
        <v>5</v>
      </c>
      <c r="H1" s="68" t="s">
        <v>38</v>
      </c>
      <c r="I1" s="68" t="s">
        <v>6</v>
      </c>
      <c r="J1" s="68" t="s">
        <v>7</v>
      </c>
      <c r="K1" s="68" t="s">
        <v>8</v>
      </c>
    </row>
    <row r="2" spans="1:11" x14ac:dyDescent="0.25">
      <c r="A2" s="68">
        <v>1</v>
      </c>
      <c r="B2" s="68">
        <v>1</v>
      </c>
      <c r="C2" s="68">
        <v>92</v>
      </c>
      <c r="D2" s="68" t="s">
        <v>92</v>
      </c>
      <c r="E2" s="68" t="s">
        <v>47</v>
      </c>
      <c r="F2" s="68">
        <v>1989</v>
      </c>
      <c r="G2" s="68" t="s">
        <v>93</v>
      </c>
      <c r="H2" s="68" t="s">
        <v>94</v>
      </c>
      <c r="I2" s="68" t="s">
        <v>95</v>
      </c>
      <c r="J2" s="68" t="s">
        <v>96</v>
      </c>
      <c r="K2" s="68" t="s">
        <v>9</v>
      </c>
    </row>
    <row r="3" spans="1:11" x14ac:dyDescent="0.25">
      <c r="A3" s="68">
        <v>2</v>
      </c>
      <c r="B3" s="68">
        <v>2</v>
      </c>
      <c r="C3" s="68">
        <v>90</v>
      </c>
      <c r="D3" s="68" t="s">
        <v>45</v>
      </c>
      <c r="E3" s="68" t="s">
        <v>27</v>
      </c>
      <c r="F3" s="68">
        <v>1991</v>
      </c>
      <c r="G3" s="68" t="s">
        <v>93</v>
      </c>
      <c r="H3" s="68" t="s">
        <v>94</v>
      </c>
      <c r="I3" s="68" t="s">
        <v>97</v>
      </c>
      <c r="J3" s="68" t="s">
        <v>98</v>
      </c>
      <c r="K3" s="68" t="s">
        <v>41</v>
      </c>
    </row>
    <row r="4" spans="1:11" x14ac:dyDescent="0.25">
      <c r="A4" s="68">
        <v>3</v>
      </c>
      <c r="B4" s="68">
        <v>3</v>
      </c>
      <c r="C4" s="68">
        <v>21</v>
      </c>
      <c r="D4" s="68" t="s">
        <v>44</v>
      </c>
      <c r="E4" s="68" t="s">
        <v>37</v>
      </c>
      <c r="F4" s="68">
        <v>1985</v>
      </c>
      <c r="G4" s="68" t="s">
        <v>93</v>
      </c>
      <c r="H4" s="68" t="s">
        <v>94</v>
      </c>
      <c r="I4" s="68" t="s">
        <v>99</v>
      </c>
      <c r="J4" s="68" t="s">
        <v>100</v>
      </c>
      <c r="K4" s="68" t="s">
        <v>58</v>
      </c>
    </row>
    <row r="5" spans="1:11" x14ac:dyDescent="0.25">
      <c r="A5" s="68">
        <v>4</v>
      </c>
      <c r="B5" s="68">
        <v>4</v>
      </c>
      <c r="C5" s="68">
        <v>15</v>
      </c>
      <c r="D5" s="68" t="s">
        <v>46</v>
      </c>
      <c r="E5" s="68" t="s">
        <v>47</v>
      </c>
      <c r="F5" s="68">
        <v>1998</v>
      </c>
      <c r="G5" s="68" t="s">
        <v>93</v>
      </c>
      <c r="H5" s="68" t="s">
        <v>94</v>
      </c>
      <c r="I5" s="68" t="s">
        <v>101</v>
      </c>
      <c r="J5" s="68" t="s">
        <v>102</v>
      </c>
      <c r="K5" s="68" t="s">
        <v>103</v>
      </c>
    </row>
    <row r="6" spans="1:11" x14ac:dyDescent="0.25">
      <c r="A6" s="68">
        <v>5</v>
      </c>
      <c r="B6" s="68">
        <v>5</v>
      </c>
      <c r="C6" s="68">
        <v>56</v>
      </c>
      <c r="D6" s="68" t="s">
        <v>84</v>
      </c>
      <c r="E6" s="68" t="s">
        <v>32</v>
      </c>
      <c r="F6" s="68">
        <v>1981</v>
      </c>
      <c r="G6" s="68" t="s">
        <v>93</v>
      </c>
      <c r="H6" s="68" t="s">
        <v>94</v>
      </c>
      <c r="I6" s="68" t="s">
        <v>104</v>
      </c>
      <c r="J6" s="68" t="s">
        <v>105</v>
      </c>
      <c r="K6" s="68" t="s">
        <v>106</v>
      </c>
    </row>
    <row r="7" spans="1:11" x14ac:dyDescent="0.25">
      <c r="A7" s="68">
        <v>6</v>
      </c>
      <c r="B7" s="68">
        <v>6</v>
      </c>
      <c r="C7" s="68">
        <v>69</v>
      </c>
      <c r="D7" s="68" t="s">
        <v>67</v>
      </c>
      <c r="E7" s="68" t="s">
        <v>52</v>
      </c>
      <c r="F7" s="68">
        <v>1981</v>
      </c>
      <c r="G7" s="68" t="s">
        <v>93</v>
      </c>
      <c r="H7" s="68" t="s">
        <v>94</v>
      </c>
      <c r="I7" s="68" t="s">
        <v>107</v>
      </c>
      <c r="J7" s="68" t="s">
        <v>108</v>
      </c>
      <c r="K7" s="68" t="s">
        <v>109</v>
      </c>
    </row>
    <row r="8" spans="1:11" x14ac:dyDescent="0.25">
      <c r="A8" s="68">
        <v>7</v>
      </c>
      <c r="B8" s="68">
        <v>7</v>
      </c>
      <c r="C8" s="68">
        <v>17</v>
      </c>
      <c r="D8" s="68" t="s">
        <v>110</v>
      </c>
      <c r="E8" s="68" t="s">
        <v>37</v>
      </c>
      <c r="F8" s="68">
        <v>1992</v>
      </c>
      <c r="G8" s="68" t="s">
        <v>93</v>
      </c>
      <c r="H8" s="68" t="s">
        <v>94</v>
      </c>
      <c r="I8" s="68" t="s">
        <v>111</v>
      </c>
      <c r="J8" s="68" t="s">
        <v>112</v>
      </c>
      <c r="K8" s="68" t="s">
        <v>113</v>
      </c>
    </row>
    <row r="9" spans="1:11" x14ac:dyDescent="0.25">
      <c r="A9" s="68">
        <v>8</v>
      </c>
      <c r="B9" s="68">
        <v>8</v>
      </c>
      <c r="C9" s="68">
        <v>8</v>
      </c>
      <c r="D9" s="68" t="s">
        <v>114</v>
      </c>
      <c r="E9" s="68" t="s">
        <v>27</v>
      </c>
      <c r="F9" s="68">
        <v>1983</v>
      </c>
      <c r="G9" s="68" t="s">
        <v>93</v>
      </c>
      <c r="H9" s="68" t="s">
        <v>94</v>
      </c>
      <c r="I9" s="68" t="s">
        <v>115</v>
      </c>
      <c r="J9" s="68" t="s">
        <v>116</v>
      </c>
      <c r="K9" s="68" t="s">
        <v>117</v>
      </c>
    </row>
    <row r="10" spans="1:11" x14ac:dyDescent="0.25">
      <c r="A10" s="68">
        <v>9</v>
      </c>
      <c r="B10" s="68">
        <v>9</v>
      </c>
      <c r="C10" s="68">
        <v>55</v>
      </c>
      <c r="D10" s="68" t="s">
        <v>118</v>
      </c>
      <c r="E10" s="68" t="s">
        <v>119</v>
      </c>
      <c r="F10" s="68">
        <v>1994</v>
      </c>
      <c r="G10" s="68" t="s">
        <v>93</v>
      </c>
      <c r="H10" s="68" t="s">
        <v>94</v>
      </c>
      <c r="I10" s="68" t="s">
        <v>120</v>
      </c>
      <c r="J10" s="68" t="s">
        <v>121</v>
      </c>
      <c r="K10" s="68" t="s">
        <v>122</v>
      </c>
    </row>
    <row r="11" spans="1:11" x14ac:dyDescent="0.25">
      <c r="A11" s="68">
        <v>10</v>
      </c>
      <c r="B11" s="68">
        <v>10</v>
      </c>
      <c r="C11" s="68">
        <v>25</v>
      </c>
      <c r="D11" s="68" t="s">
        <v>59</v>
      </c>
      <c r="E11" s="68" t="s">
        <v>48</v>
      </c>
      <c r="F11" s="68">
        <v>1984</v>
      </c>
      <c r="G11" s="68" t="s">
        <v>93</v>
      </c>
      <c r="H11" s="68" t="s">
        <v>94</v>
      </c>
      <c r="I11" s="68" t="s">
        <v>123</v>
      </c>
      <c r="J11" s="68" t="s">
        <v>124</v>
      </c>
      <c r="K11" s="68" t="s">
        <v>125</v>
      </c>
    </row>
    <row r="12" spans="1:11" x14ac:dyDescent="0.25">
      <c r="A12" s="68">
        <v>11</v>
      </c>
      <c r="B12" s="68">
        <v>11</v>
      </c>
      <c r="C12" s="68">
        <v>71</v>
      </c>
      <c r="D12" s="68" t="s">
        <v>61</v>
      </c>
      <c r="E12" s="68" t="s">
        <v>23</v>
      </c>
      <c r="F12" s="68">
        <v>1990</v>
      </c>
      <c r="G12" s="68" t="s">
        <v>93</v>
      </c>
      <c r="H12" s="68" t="s">
        <v>94</v>
      </c>
      <c r="I12" s="68" t="s">
        <v>126</v>
      </c>
      <c r="J12" s="68" t="s">
        <v>127</v>
      </c>
      <c r="K12" s="68" t="s">
        <v>128</v>
      </c>
    </row>
    <row r="13" spans="1:11" x14ac:dyDescent="0.25">
      <c r="A13" s="68">
        <v>12</v>
      </c>
      <c r="B13" s="68">
        <v>12</v>
      </c>
      <c r="C13" s="68">
        <v>33</v>
      </c>
      <c r="D13" s="68" t="s">
        <v>129</v>
      </c>
      <c r="E13" s="68" t="s">
        <v>21</v>
      </c>
      <c r="F13" s="68">
        <v>1987</v>
      </c>
      <c r="G13" s="68" t="s">
        <v>93</v>
      </c>
      <c r="H13" s="68" t="s">
        <v>94</v>
      </c>
      <c r="I13" s="68" t="s">
        <v>130</v>
      </c>
      <c r="J13" s="68" t="s">
        <v>131</v>
      </c>
      <c r="K13" s="68" t="s">
        <v>132</v>
      </c>
    </row>
    <row r="14" spans="1:11" x14ac:dyDescent="0.25">
      <c r="A14" s="68">
        <v>13</v>
      </c>
      <c r="B14" s="68">
        <v>13</v>
      </c>
      <c r="C14" s="68">
        <v>3</v>
      </c>
      <c r="D14" s="68" t="s">
        <v>57</v>
      </c>
      <c r="E14" s="68" t="s">
        <v>21</v>
      </c>
      <c r="F14" s="68">
        <v>1986</v>
      </c>
      <c r="G14" s="68" t="s">
        <v>93</v>
      </c>
      <c r="H14" s="68" t="s">
        <v>94</v>
      </c>
      <c r="I14" s="68" t="s">
        <v>133</v>
      </c>
      <c r="J14" s="68" t="s">
        <v>134</v>
      </c>
      <c r="K14" s="68" t="s">
        <v>81</v>
      </c>
    </row>
    <row r="15" spans="1:11" x14ac:dyDescent="0.25">
      <c r="A15" s="68">
        <v>14</v>
      </c>
      <c r="B15" s="68">
        <v>14</v>
      </c>
      <c r="C15" s="68">
        <v>36</v>
      </c>
      <c r="D15" s="68" t="s">
        <v>135</v>
      </c>
      <c r="E15" s="68" t="s">
        <v>35</v>
      </c>
      <c r="F15" s="68">
        <v>1982</v>
      </c>
      <c r="G15" s="68" t="s">
        <v>93</v>
      </c>
      <c r="H15" s="68" t="s">
        <v>94</v>
      </c>
      <c r="I15" s="68" t="s">
        <v>136</v>
      </c>
      <c r="J15" s="68" t="s">
        <v>137</v>
      </c>
      <c r="K15" s="68" t="s">
        <v>138</v>
      </c>
    </row>
    <row r="16" spans="1:11" x14ac:dyDescent="0.25">
      <c r="A16" s="68">
        <v>15</v>
      </c>
      <c r="B16" s="68">
        <v>15</v>
      </c>
      <c r="C16" s="68">
        <v>67</v>
      </c>
      <c r="D16" s="68" t="s">
        <v>68</v>
      </c>
      <c r="E16" s="68" t="s">
        <v>69</v>
      </c>
      <c r="F16" s="68">
        <v>1982</v>
      </c>
      <c r="G16" s="68" t="s">
        <v>93</v>
      </c>
      <c r="H16" s="68" t="s">
        <v>94</v>
      </c>
      <c r="I16" s="68" t="s">
        <v>139</v>
      </c>
      <c r="J16" s="68" t="s">
        <v>140</v>
      </c>
      <c r="K16" s="68" t="s">
        <v>141</v>
      </c>
    </row>
    <row r="17" spans="1:11" x14ac:dyDescent="0.25">
      <c r="A17" s="68">
        <v>16</v>
      </c>
      <c r="B17" s="68">
        <v>16</v>
      </c>
      <c r="C17" s="68">
        <v>81</v>
      </c>
      <c r="D17" s="68" t="s">
        <v>142</v>
      </c>
      <c r="E17" s="68" t="s">
        <v>21</v>
      </c>
      <c r="F17" s="68">
        <v>1983</v>
      </c>
      <c r="G17" s="68" t="s">
        <v>93</v>
      </c>
      <c r="H17" s="68" t="s">
        <v>94</v>
      </c>
      <c r="I17" s="68" t="s">
        <v>143</v>
      </c>
      <c r="J17" s="68" t="s">
        <v>144</v>
      </c>
      <c r="K17" s="68" t="s">
        <v>145</v>
      </c>
    </row>
    <row r="18" spans="1:11" x14ac:dyDescent="0.25">
      <c r="A18" s="68">
        <v>17</v>
      </c>
      <c r="B18" s="68">
        <v>17</v>
      </c>
      <c r="C18" s="68">
        <v>32</v>
      </c>
      <c r="D18" s="68" t="s">
        <v>74</v>
      </c>
      <c r="E18" s="68" t="s">
        <v>56</v>
      </c>
      <c r="F18" s="68">
        <v>1985</v>
      </c>
      <c r="G18" s="68" t="s">
        <v>93</v>
      </c>
      <c r="H18" s="68" t="s">
        <v>94</v>
      </c>
      <c r="I18" s="68" t="s">
        <v>146</v>
      </c>
      <c r="J18" s="68" t="s">
        <v>147</v>
      </c>
      <c r="K18" s="68" t="s">
        <v>148</v>
      </c>
    </row>
    <row r="19" spans="1:11" x14ac:dyDescent="0.25">
      <c r="A19" s="68">
        <v>18</v>
      </c>
      <c r="B19" s="68">
        <v>18</v>
      </c>
      <c r="C19" s="68">
        <v>35</v>
      </c>
      <c r="D19" s="68" t="s">
        <v>149</v>
      </c>
      <c r="E19" s="68" t="s">
        <v>150</v>
      </c>
      <c r="F19" s="68">
        <v>1987</v>
      </c>
      <c r="G19" s="68" t="s">
        <v>93</v>
      </c>
      <c r="H19" s="68" t="s">
        <v>94</v>
      </c>
      <c r="I19" s="68" t="s">
        <v>151</v>
      </c>
      <c r="J19" s="68" t="s">
        <v>152</v>
      </c>
      <c r="K19" s="68" t="s">
        <v>153</v>
      </c>
    </row>
    <row r="20" spans="1:11" x14ac:dyDescent="0.25">
      <c r="A20" s="68">
        <v>19</v>
      </c>
      <c r="B20" s="68">
        <v>19</v>
      </c>
      <c r="C20" s="68">
        <v>4</v>
      </c>
      <c r="D20" s="68" t="s">
        <v>154</v>
      </c>
      <c r="E20" s="68" t="s">
        <v>26</v>
      </c>
      <c r="F20" s="68">
        <v>1991</v>
      </c>
      <c r="G20" s="68" t="s">
        <v>93</v>
      </c>
      <c r="H20" s="68" t="s">
        <v>94</v>
      </c>
      <c r="I20" s="68" t="s">
        <v>155</v>
      </c>
      <c r="J20" s="68" t="s">
        <v>156</v>
      </c>
      <c r="K20" s="68" t="s">
        <v>82</v>
      </c>
    </row>
    <row r="21" spans="1:11" x14ac:dyDescent="0.25">
      <c r="A21" s="68">
        <v>20</v>
      </c>
      <c r="B21" s="68">
        <v>20</v>
      </c>
      <c r="C21" s="68">
        <v>104</v>
      </c>
      <c r="D21" s="68" t="s">
        <v>70</v>
      </c>
      <c r="E21" s="68" t="s">
        <v>71</v>
      </c>
      <c r="F21" s="68">
        <v>1988</v>
      </c>
      <c r="G21" s="68" t="s">
        <v>93</v>
      </c>
      <c r="H21" s="68" t="s">
        <v>94</v>
      </c>
      <c r="I21" s="68" t="s">
        <v>157</v>
      </c>
      <c r="J21" s="68" t="s">
        <v>158</v>
      </c>
      <c r="K21" s="68" t="s">
        <v>159</v>
      </c>
    </row>
    <row r="22" spans="1:11" x14ac:dyDescent="0.25">
      <c r="A22" s="68">
        <v>21</v>
      </c>
      <c r="B22" s="68">
        <v>21</v>
      </c>
      <c r="C22" s="68">
        <v>83</v>
      </c>
      <c r="D22" s="68" t="s">
        <v>375</v>
      </c>
      <c r="E22" s="68" t="s">
        <v>32</v>
      </c>
      <c r="F22" s="68">
        <v>1984</v>
      </c>
      <c r="G22" s="68" t="s">
        <v>93</v>
      </c>
      <c r="H22" s="68" t="s">
        <v>94</v>
      </c>
      <c r="I22" s="68" t="s">
        <v>384</v>
      </c>
      <c r="J22" s="68" t="s">
        <v>385</v>
      </c>
      <c r="K22" s="68" t="s">
        <v>386</v>
      </c>
    </row>
    <row r="23" spans="1:11" x14ac:dyDescent="0.25">
      <c r="A23" s="68">
        <v>22</v>
      </c>
      <c r="B23" s="68">
        <v>22</v>
      </c>
      <c r="C23" s="68">
        <v>88</v>
      </c>
      <c r="D23" s="68" t="s">
        <v>160</v>
      </c>
      <c r="E23" s="68" t="s">
        <v>36</v>
      </c>
      <c r="F23" s="68">
        <v>2000</v>
      </c>
      <c r="G23" s="68" t="s">
        <v>93</v>
      </c>
      <c r="H23" s="68" t="s">
        <v>94</v>
      </c>
      <c r="I23" s="68" t="s">
        <v>161</v>
      </c>
      <c r="J23" s="68" t="s">
        <v>162</v>
      </c>
      <c r="K23" s="68" t="s">
        <v>163</v>
      </c>
    </row>
    <row r="24" spans="1:11" x14ac:dyDescent="0.25">
      <c r="A24" s="68">
        <v>23</v>
      </c>
      <c r="B24" s="68">
        <v>23</v>
      </c>
      <c r="C24" s="68">
        <v>103</v>
      </c>
      <c r="D24" s="68" t="s">
        <v>64</v>
      </c>
      <c r="E24" s="68" t="s">
        <v>23</v>
      </c>
      <c r="F24" s="68">
        <v>1995</v>
      </c>
      <c r="G24" s="68" t="s">
        <v>93</v>
      </c>
      <c r="H24" s="68" t="s">
        <v>94</v>
      </c>
      <c r="I24" s="68" t="s">
        <v>164</v>
      </c>
      <c r="J24" s="68" t="s">
        <v>165</v>
      </c>
      <c r="K24" s="68" t="s">
        <v>166</v>
      </c>
    </row>
    <row r="25" spans="1:11" x14ac:dyDescent="0.25">
      <c r="A25" s="68">
        <v>24</v>
      </c>
      <c r="B25" s="68">
        <v>24</v>
      </c>
      <c r="C25" s="68">
        <v>59</v>
      </c>
      <c r="D25" s="68" t="s">
        <v>167</v>
      </c>
      <c r="E25" s="68" t="s">
        <v>36</v>
      </c>
      <c r="F25" s="68">
        <v>1999</v>
      </c>
      <c r="G25" s="68" t="s">
        <v>93</v>
      </c>
      <c r="H25" s="68" t="s">
        <v>94</v>
      </c>
      <c r="I25" s="68" t="s">
        <v>168</v>
      </c>
      <c r="J25" s="68" t="s">
        <v>169</v>
      </c>
      <c r="K25" s="68" t="s">
        <v>170</v>
      </c>
    </row>
    <row r="26" spans="1:11" x14ac:dyDescent="0.25">
      <c r="A26" s="68">
        <v>25</v>
      </c>
      <c r="B26" s="68">
        <v>25</v>
      </c>
      <c r="C26" s="68">
        <v>51</v>
      </c>
      <c r="D26" s="68" t="s">
        <v>171</v>
      </c>
      <c r="E26" s="68" t="s">
        <v>62</v>
      </c>
      <c r="F26" s="68">
        <v>1992</v>
      </c>
      <c r="G26" s="68" t="s">
        <v>93</v>
      </c>
      <c r="H26" s="68" t="s">
        <v>94</v>
      </c>
      <c r="I26" s="68" t="s">
        <v>172</v>
      </c>
      <c r="J26" s="68" t="s">
        <v>173</v>
      </c>
      <c r="K26" s="68" t="s">
        <v>174</v>
      </c>
    </row>
    <row r="27" spans="1:11" x14ac:dyDescent="0.25">
      <c r="A27" s="68">
        <v>26</v>
      </c>
      <c r="B27" s="68">
        <v>26</v>
      </c>
      <c r="C27" s="68">
        <v>14</v>
      </c>
      <c r="D27" s="68" t="s">
        <v>175</v>
      </c>
      <c r="E27" s="68" t="s">
        <v>21</v>
      </c>
      <c r="F27" s="68">
        <v>1981</v>
      </c>
      <c r="G27" s="68" t="s">
        <v>93</v>
      </c>
      <c r="H27" s="68" t="s">
        <v>94</v>
      </c>
      <c r="I27" s="68" t="s">
        <v>176</v>
      </c>
      <c r="J27" s="68" t="s">
        <v>177</v>
      </c>
      <c r="K27" s="68" t="s">
        <v>178</v>
      </c>
    </row>
    <row r="28" spans="1:11" x14ac:dyDescent="0.25">
      <c r="A28" s="68">
        <v>27</v>
      </c>
      <c r="B28" s="68">
        <v>27</v>
      </c>
      <c r="C28" s="68">
        <v>100</v>
      </c>
      <c r="D28" s="68" t="s">
        <v>34</v>
      </c>
      <c r="E28" s="68" t="s">
        <v>21</v>
      </c>
      <c r="F28" s="68">
        <v>1985</v>
      </c>
      <c r="G28" s="68" t="s">
        <v>93</v>
      </c>
      <c r="H28" s="68" t="s">
        <v>94</v>
      </c>
      <c r="I28" s="68" t="s">
        <v>179</v>
      </c>
      <c r="J28" s="68" t="s">
        <v>180</v>
      </c>
      <c r="K28" s="68" t="s">
        <v>181</v>
      </c>
    </row>
    <row r="29" spans="1:11" x14ac:dyDescent="0.25">
      <c r="A29" s="68">
        <v>28</v>
      </c>
      <c r="B29" s="68">
        <v>28</v>
      </c>
      <c r="C29" s="68">
        <v>10</v>
      </c>
      <c r="D29" s="68" t="s">
        <v>34</v>
      </c>
      <c r="E29" s="68" t="s">
        <v>30</v>
      </c>
      <c r="F29" s="68">
        <v>1992</v>
      </c>
      <c r="G29" s="68" t="s">
        <v>93</v>
      </c>
      <c r="H29" s="68" t="s">
        <v>94</v>
      </c>
      <c r="I29" s="68" t="s">
        <v>182</v>
      </c>
      <c r="J29" s="68" t="s">
        <v>183</v>
      </c>
      <c r="K29" s="68" t="s">
        <v>184</v>
      </c>
    </row>
    <row r="30" spans="1:11" x14ac:dyDescent="0.25">
      <c r="A30" s="68">
        <v>29</v>
      </c>
      <c r="B30" s="68">
        <v>29</v>
      </c>
      <c r="C30" s="68">
        <v>19</v>
      </c>
      <c r="D30" s="68" t="s">
        <v>185</v>
      </c>
      <c r="E30" s="68" t="s">
        <v>49</v>
      </c>
      <c r="F30" s="68">
        <v>1987</v>
      </c>
      <c r="G30" s="68" t="s">
        <v>93</v>
      </c>
      <c r="H30" s="68" t="s">
        <v>94</v>
      </c>
      <c r="I30" s="68" t="s">
        <v>186</v>
      </c>
      <c r="J30" s="68" t="s">
        <v>187</v>
      </c>
      <c r="K30" s="68" t="s">
        <v>188</v>
      </c>
    </row>
    <row r="31" spans="1:11" x14ac:dyDescent="0.25">
      <c r="A31" s="68">
        <v>30</v>
      </c>
      <c r="B31" s="68">
        <v>30</v>
      </c>
      <c r="C31" s="68">
        <v>63</v>
      </c>
      <c r="D31" s="68" t="s">
        <v>189</v>
      </c>
      <c r="E31" s="68" t="s">
        <v>23</v>
      </c>
      <c r="F31" s="68">
        <v>1981</v>
      </c>
      <c r="G31" s="68" t="s">
        <v>93</v>
      </c>
      <c r="H31" s="68" t="s">
        <v>94</v>
      </c>
      <c r="I31" s="68" t="s">
        <v>190</v>
      </c>
      <c r="J31" s="68" t="s">
        <v>191</v>
      </c>
      <c r="K31" s="68" t="s">
        <v>192</v>
      </c>
    </row>
    <row r="32" spans="1:11" x14ac:dyDescent="0.25">
      <c r="A32" s="68">
        <v>31</v>
      </c>
      <c r="B32" s="68">
        <v>31</v>
      </c>
      <c r="C32" s="68">
        <v>31</v>
      </c>
      <c r="D32" s="68" t="s">
        <v>53</v>
      </c>
      <c r="E32" s="68" t="s">
        <v>27</v>
      </c>
      <c r="F32" s="68">
        <v>1979</v>
      </c>
      <c r="G32" s="68" t="s">
        <v>93</v>
      </c>
      <c r="H32" s="68" t="s">
        <v>94</v>
      </c>
      <c r="I32" s="68" t="s">
        <v>193</v>
      </c>
      <c r="J32" s="68" t="s">
        <v>194</v>
      </c>
      <c r="K32" s="68" t="s">
        <v>195</v>
      </c>
    </row>
    <row r="33" spans="1:11" x14ac:dyDescent="0.25">
      <c r="A33" s="68">
        <v>32</v>
      </c>
      <c r="B33" s="68">
        <v>32</v>
      </c>
      <c r="C33" s="68">
        <v>38</v>
      </c>
      <c r="D33" s="68" t="s">
        <v>200</v>
      </c>
      <c r="E33" s="68" t="s">
        <v>201</v>
      </c>
      <c r="F33" s="68">
        <v>1998</v>
      </c>
      <c r="G33" s="68" t="s">
        <v>93</v>
      </c>
      <c r="H33" s="68" t="s">
        <v>94</v>
      </c>
      <c r="I33" s="68" t="s">
        <v>197</v>
      </c>
      <c r="J33" s="68" t="s">
        <v>198</v>
      </c>
      <c r="K33" s="68" t="s">
        <v>199</v>
      </c>
    </row>
    <row r="34" spans="1:11" x14ac:dyDescent="0.25">
      <c r="A34" s="68">
        <v>33</v>
      </c>
      <c r="B34" s="68">
        <v>33</v>
      </c>
      <c r="C34" s="68">
        <v>34</v>
      </c>
      <c r="D34" s="68" t="s">
        <v>196</v>
      </c>
      <c r="E34" s="68" t="s">
        <v>83</v>
      </c>
      <c r="F34" s="68">
        <v>1980</v>
      </c>
      <c r="G34" s="68" t="s">
        <v>93</v>
      </c>
      <c r="H34" s="68" t="s">
        <v>94</v>
      </c>
      <c r="I34" s="68" t="s">
        <v>197</v>
      </c>
      <c r="J34" s="68" t="s">
        <v>198</v>
      </c>
      <c r="K34" s="68" t="s">
        <v>199</v>
      </c>
    </row>
    <row r="35" spans="1:11" x14ac:dyDescent="0.25">
      <c r="A35" s="68">
        <v>34</v>
      </c>
      <c r="B35" s="68">
        <v>34</v>
      </c>
      <c r="C35" s="68">
        <v>65</v>
      </c>
      <c r="D35" s="68" t="s">
        <v>202</v>
      </c>
      <c r="E35" s="68" t="s">
        <v>23</v>
      </c>
      <c r="F35" s="68">
        <v>1986</v>
      </c>
      <c r="G35" s="68" t="s">
        <v>93</v>
      </c>
      <c r="H35" s="68" t="s">
        <v>94</v>
      </c>
      <c r="I35" s="68" t="s">
        <v>203</v>
      </c>
      <c r="J35" s="68" t="s">
        <v>204</v>
      </c>
      <c r="K35" s="68" t="s">
        <v>205</v>
      </c>
    </row>
    <row r="36" spans="1:11" x14ac:dyDescent="0.25">
      <c r="A36" s="68">
        <v>35</v>
      </c>
      <c r="B36" s="68">
        <v>35</v>
      </c>
      <c r="C36" s="68">
        <v>42</v>
      </c>
      <c r="D36" s="68" t="s">
        <v>86</v>
      </c>
      <c r="E36" s="68" t="s">
        <v>69</v>
      </c>
      <c r="F36" s="68">
        <v>1983</v>
      </c>
      <c r="G36" s="68" t="s">
        <v>93</v>
      </c>
      <c r="H36" s="68" t="s">
        <v>94</v>
      </c>
      <c r="I36" s="68" t="s">
        <v>206</v>
      </c>
      <c r="J36" s="68" t="s">
        <v>207</v>
      </c>
      <c r="K36" s="68" t="s">
        <v>208</v>
      </c>
    </row>
    <row r="37" spans="1:11" x14ac:dyDescent="0.25">
      <c r="A37" s="68">
        <v>36</v>
      </c>
      <c r="B37" s="68">
        <v>36</v>
      </c>
      <c r="C37" s="68">
        <v>30</v>
      </c>
      <c r="D37" s="68" t="s">
        <v>55</v>
      </c>
      <c r="E37" s="68" t="s">
        <v>21</v>
      </c>
      <c r="F37" s="68">
        <v>1980</v>
      </c>
      <c r="G37" s="68" t="s">
        <v>93</v>
      </c>
      <c r="H37" s="68" t="s">
        <v>94</v>
      </c>
      <c r="I37" s="68" t="s">
        <v>209</v>
      </c>
      <c r="J37" s="68" t="s">
        <v>210</v>
      </c>
      <c r="K37" s="68" t="s">
        <v>211</v>
      </c>
    </row>
    <row r="38" spans="1:11" x14ac:dyDescent="0.25">
      <c r="A38" s="68">
        <v>37</v>
      </c>
      <c r="B38" s="68">
        <v>37</v>
      </c>
      <c r="C38" s="68">
        <v>50</v>
      </c>
      <c r="D38" s="68" t="s">
        <v>72</v>
      </c>
      <c r="E38" s="68" t="s">
        <v>31</v>
      </c>
      <c r="F38" s="68">
        <v>1987</v>
      </c>
      <c r="G38" s="68" t="s">
        <v>93</v>
      </c>
      <c r="H38" s="68" t="s">
        <v>94</v>
      </c>
      <c r="I38" s="68" t="s">
        <v>212</v>
      </c>
      <c r="J38" s="68" t="s">
        <v>213</v>
      </c>
      <c r="K38" s="68" t="s">
        <v>214</v>
      </c>
    </row>
    <row r="39" spans="1:11" x14ac:dyDescent="0.25">
      <c r="A39" s="68">
        <v>38</v>
      </c>
      <c r="B39" s="68">
        <v>38</v>
      </c>
      <c r="C39" s="68">
        <v>85</v>
      </c>
      <c r="D39" s="68" t="s">
        <v>382</v>
      </c>
      <c r="E39" s="68" t="s">
        <v>30</v>
      </c>
      <c r="F39" s="68">
        <v>1988</v>
      </c>
      <c r="G39" s="68" t="s">
        <v>93</v>
      </c>
      <c r="H39" s="68" t="s">
        <v>94</v>
      </c>
      <c r="I39" s="68" t="s">
        <v>387</v>
      </c>
      <c r="J39" s="68" t="s">
        <v>388</v>
      </c>
      <c r="K39" s="68" t="s">
        <v>389</v>
      </c>
    </row>
    <row r="40" spans="1:11" x14ac:dyDescent="0.25">
      <c r="A40" s="68">
        <v>39</v>
      </c>
      <c r="B40" s="68">
        <v>39</v>
      </c>
      <c r="C40" s="68">
        <v>1</v>
      </c>
      <c r="D40" s="68" t="s">
        <v>66</v>
      </c>
      <c r="E40" s="68" t="s">
        <v>23</v>
      </c>
      <c r="F40" s="68">
        <v>1986</v>
      </c>
      <c r="G40" s="68" t="s">
        <v>93</v>
      </c>
      <c r="H40" s="68" t="s">
        <v>94</v>
      </c>
      <c r="I40" s="68" t="s">
        <v>215</v>
      </c>
      <c r="J40" s="68" t="s">
        <v>216</v>
      </c>
      <c r="K40" s="68" t="s">
        <v>217</v>
      </c>
    </row>
    <row r="41" spans="1:11" x14ac:dyDescent="0.25">
      <c r="A41" s="68">
        <v>40</v>
      </c>
      <c r="B41" s="68">
        <v>40</v>
      </c>
      <c r="C41" s="68">
        <v>60</v>
      </c>
      <c r="D41" s="68" t="s">
        <v>218</v>
      </c>
      <c r="E41" s="68" t="s">
        <v>60</v>
      </c>
      <c r="F41" s="68">
        <v>1982</v>
      </c>
      <c r="G41" s="68" t="s">
        <v>93</v>
      </c>
      <c r="H41" s="68" t="s">
        <v>94</v>
      </c>
      <c r="I41" s="68" t="s">
        <v>219</v>
      </c>
      <c r="J41" s="68" t="s">
        <v>220</v>
      </c>
      <c r="K41" s="68" t="s">
        <v>221</v>
      </c>
    </row>
    <row r="42" spans="1:11" x14ac:dyDescent="0.25">
      <c r="A42" s="68">
        <v>41</v>
      </c>
      <c r="B42" s="68">
        <v>41</v>
      </c>
      <c r="C42" s="68">
        <v>105</v>
      </c>
      <c r="D42" s="68" t="s">
        <v>222</v>
      </c>
      <c r="E42" s="68" t="s">
        <v>49</v>
      </c>
      <c r="F42" s="68">
        <v>1984</v>
      </c>
      <c r="G42" s="68" t="s">
        <v>93</v>
      </c>
      <c r="H42" s="68" t="s">
        <v>94</v>
      </c>
      <c r="I42" s="68" t="s">
        <v>223</v>
      </c>
      <c r="J42" s="68" t="s">
        <v>224</v>
      </c>
      <c r="K42" s="68" t="s">
        <v>225</v>
      </c>
    </row>
    <row r="43" spans="1:11" x14ac:dyDescent="0.25">
      <c r="A43" s="68">
        <v>42</v>
      </c>
      <c r="B43" s="68">
        <v>42</v>
      </c>
      <c r="C43" s="68">
        <v>77</v>
      </c>
      <c r="D43" s="68" t="s">
        <v>226</v>
      </c>
      <c r="E43" s="68" t="s">
        <v>30</v>
      </c>
      <c r="F43" s="68">
        <v>1985</v>
      </c>
      <c r="G43" s="68" t="s">
        <v>93</v>
      </c>
      <c r="H43" s="68" t="s">
        <v>94</v>
      </c>
      <c r="I43" s="68" t="s">
        <v>227</v>
      </c>
      <c r="J43" s="68" t="s">
        <v>228</v>
      </c>
      <c r="K43" s="68" t="s">
        <v>229</v>
      </c>
    </row>
    <row r="44" spans="1:11" x14ac:dyDescent="0.25">
      <c r="A44" s="68">
        <v>43</v>
      </c>
      <c r="B44" s="68">
        <v>43</v>
      </c>
      <c r="C44" s="68">
        <v>62</v>
      </c>
      <c r="D44" s="68" t="s">
        <v>230</v>
      </c>
      <c r="E44" s="68" t="s">
        <v>28</v>
      </c>
      <c r="F44" s="68">
        <v>2000</v>
      </c>
      <c r="G44" s="68" t="s">
        <v>93</v>
      </c>
      <c r="H44" s="68" t="s">
        <v>94</v>
      </c>
      <c r="I44" s="68" t="s">
        <v>231</v>
      </c>
      <c r="J44" s="68" t="s">
        <v>232</v>
      </c>
      <c r="K44" s="68" t="s">
        <v>233</v>
      </c>
    </row>
    <row r="45" spans="1:11" x14ac:dyDescent="0.25">
      <c r="A45" s="68">
        <v>44</v>
      </c>
      <c r="B45" s="68">
        <v>44</v>
      </c>
      <c r="C45" s="68">
        <v>23</v>
      </c>
      <c r="D45" s="68" t="s">
        <v>73</v>
      </c>
      <c r="E45" s="68" t="s">
        <v>36</v>
      </c>
      <c r="F45" s="68">
        <v>1992</v>
      </c>
      <c r="G45" s="68" t="s">
        <v>93</v>
      </c>
      <c r="H45" s="68" t="s">
        <v>94</v>
      </c>
      <c r="I45" s="68" t="s">
        <v>234</v>
      </c>
      <c r="J45" s="68" t="s">
        <v>235</v>
      </c>
      <c r="K45" s="68" t="s">
        <v>236</v>
      </c>
    </row>
    <row r="46" spans="1:11" x14ac:dyDescent="0.25">
      <c r="A46" s="68">
        <v>45</v>
      </c>
      <c r="B46" s="68">
        <v>45</v>
      </c>
      <c r="C46" s="68">
        <v>46</v>
      </c>
      <c r="D46" s="68" t="s">
        <v>237</v>
      </c>
      <c r="E46" s="68" t="s">
        <v>21</v>
      </c>
      <c r="F46" s="68">
        <v>2004</v>
      </c>
      <c r="G46" s="68" t="s">
        <v>93</v>
      </c>
      <c r="H46" s="68" t="s">
        <v>94</v>
      </c>
      <c r="I46" s="68" t="s">
        <v>238</v>
      </c>
      <c r="J46" s="68" t="s">
        <v>239</v>
      </c>
      <c r="K46" s="68" t="s">
        <v>240</v>
      </c>
    </row>
    <row r="47" spans="1:11" x14ac:dyDescent="0.25">
      <c r="A47" s="68">
        <v>46</v>
      </c>
      <c r="B47" s="68">
        <v>46</v>
      </c>
      <c r="C47" s="68">
        <v>76</v>
      </c>
      <c r="D47" s="68" t="s">
        <v>241</v>
      </c>
      <c r="E47" s="68" t="s">
        <v>21</v>
      </c>
      <c r="F47" s="68">
        <v>1980</v>
      </c>
      <c r="G47" s="68" t="s">
        <v>93</v>
      </c>
      <c r="H47" s="68" t="s">
        <v>94</v>
      </c>
      <c r="I47" s="68" t="s">
        <v>242</v>
      </c>
      <c r="J47" s="68" t="s">
        <v>243</v>
      </c>
      <c r="K47" s="68" t="s">
        <v>244</v>
      </c>
    </row>
    <row r="48" spans="1:11" x14ac:dyDescent="0.25">
      <c r="A48" s="68">
        <v>47</v>
      </c>
      <c r="B48" s="68">
        <v>47</v>
      </c>
      <c r="C48" s="68">
        <v>22</v>
      </c>
      <c r="D48" s="68" t="s">
        <v>51</v>
      </c>
      <c r="E48" s="68" t="s">
        <v>47</v>
      </c>
      <c r="F48" s="68">
        <v>1986</v>
      </c>
      <c r="G48" s="68" t="s">
        <v>93</v>
      </c>
      <c r="H48" s="68" t="s">
        <v>94</v>
      </c>
      <c r="I48" s="68" t="s">
        <v>245</v>
      </c>
      <c r="J48" s="68" t="s">
        <v>246</v>
      </c>
      <c r="K48" s="68" t="s">
        <v>247</v>
      </c>
    </row>
    <row r="49" spans="1:11" x14ac:dyDescent="0.25">
      <c r="A49" s="68">
        <v>48</v>
      </c>
      <c r="B49" s="68">
        <v>48</v>
      </c>
      <c r="C49" s="68">
        <v>74</v>
      </c>
      <c r="D49" s="68" t="s">
        <v>248</v>
      </c>
      <c r="E49" s="68" t="s">
        <v>23</v>
      </c>
      <c r="F49" s="68">
        <v>1983</v>
      </c>
      <c r="G49" s="68" t="s">
        <v>93</v>
      </c>
      <c r="H49" s="68" t="s">
        <v>94</v>
      </c>
      <c r="I49" s="68" t="s">
        <v>249</v>
      </c>
      <c r="J49" s="68" t="s">
        <v>250</v>
      </c>
      <c r="K49" s="68" t="s">
        <v>251</v>
      </c>
    </row>
    <row r="50" spans="1:11" x14ac:dyDescent="0.25">
      <c r="A50" s="68">
        <v>49</v>
      </c>
      <c r="B50" s="68">
        <v>49</v>
      </c>
      <c r="C50" s="68">
        <v>70</v>
      </c>
      <c r="D50" s="68" t="s">
        <v>160</v>
      </c>
      <c r="E50" s="68" t="s">
        <v>27</v>
      </c>
      <c r="F50" s="68">
        <v>1988</v>
      </c>
      <c r="G50" s="68" t="s">
        <v>93</v>
      </c>
      <c r="H50" s="68" t="s">
        <v>94</v>
      </c>
      <c r="I50" s="68" t="s">
        <v>252</v>
      </c>
      <c r="J50" s="68" t="s">
        <v>253</v>
      </c>
      <c r="K50" s="68" t="s">
        <v>254</v>
      </c>
    </row>
    <row r="51" spans="1:11" x14ac:dyDescent="0.25">
      <c r="A51" s="68">
        <v>50</v>
      </c>
      <c r="B51" s="68">
        <v>50</v>
      </c>
      <c r="C51" s="68">
        <v>54</v>
      </c>
      <c r="D51" s="68" t="s">
        <v>255</v>
      </c>
      <c r="E51" s="68" t="s">
        <v>30</v>
      </c>
      <c r="F51" s="68">
        <v>2000</v>
      </c>
      <c r="G51" s="68" t="s">
        <v>93</v>
      </c>
      <c r="H51" s="68" t="s">
        <v>94</v>
      </c>
      <c r="I51" s="68" t="s">
        <v>256</v>
      </c>
      <c r="J51" s="68" t="s">
        <v>257</v>
      </c>
      <c r="K51" s="68" t="s">
        <v>258</v>
      </c>
    </row>
    <row r="52" spans="1:11" x14ac:dyDescent="0.25">
      <c r="A52" s="68">
        <v>51</v>
      </c>
      <c r="B52" s="68">
        <v>51</v>
      </c>
      <c r="C52" s="68">
        <v>95</v>
      </c>
      <c r="D52" s="68" t="s">
        <v>75</v>
      </c>
      <c r="E52" s="68" t="s">
        <v>56</v>
      </c>
      <c r="F52" s="68">
        <v>1986</v>
      </c>
      <c r="G52" s="68" t="s">
        <v>93</v>
      </c>
      <c r="H52" s="68" t="s">
        <v>94</v>
      </c>
      <c r="I52" s="68" t="s">
        <v>259</v>
      </c>
      <c r="J52" s="68" t="s">
        <v>260</v>
      </c>
      <c r="K52" s="68" t="s">
        <v>261</v>
      </c>
    </row>
    <row r="53" spans="1:11" x14ac:dyDescent="0.25">
      <c r="A53" s="68">
        <v>52</v>
      </c>
      <c r="B53" s="68">
        <v>52</v>
      </c>
      <c r="C53" s="68">
        <v>44</v>
      </c>
      <c r="D53" s="68" t="s">
        <v>262</v>
      </c>
      <c r="E53" s="68" t="s">
        <v>33</v>
      </c>
      <c r="F53" s="68">
        <v>2000</v>
      </c>
      <c r="G53" s="68" t="s">
        <v>93</v>
      </c>
      <c r="H53" s="68" t="s">
        <v>94</v>
      </c>
      <c r="I53" s="68" t="s">
        <v>263</v>
      </c>
      <c r="J53" s="68" t="s">
        <v>264</v>
      </c>
      <c r="K53" s="68" t="s">
        <v>265</v>
      </c>
    </row>
    <row r="54" spans="1:11" x14ac:dyDescent="0.25">
      <c r="A54" s="68">
        <v>53</v>
      </c>
      <c r="B54" s="68">
        <v>53</v>
      </c>
      <c r="C54" s="68">
        <v>49</v>
      </c>
      <c r="D54" s="68" t="s">
        <v>269</v>
      </c>
      <c r="E54" s="68" t="s">
        <v>21</v>
      </c>
      <c r="F54" s="68">
        <v>1997</v>
      </c>
      <c r="G54" s="68" t="s">
        <v>93</v>
      </c>
      <c r="H54" s="68" t="s">
        <v>94</v>
      </c>
      <c r="I54" s="68" t="s">
        <v>266</v>
      </c>
      <c r="J54" s="68" t="s">
        <v>267</v>
      </c>
      <c r="K54" s="68" t="s">
        <v>268</v>
      </c>
    </row>
    <row r="55" spans="1:11" x14ac:dyDescent="0.25">
      <c r="A55" s="68">
        <v>54</v>
      </c>
      <c r="B55" s="68">
        <v>54</v>
      </c>
      <c r="C55" s="68">
        <v>26</v>
      </c>
      <c r="D55" s="68" t="s">
        <v>88</v>
      </c>
      <c r="E55" s="68" t="s">
        <v>23</v>
      </c>
      <c r="F55" s="68">
        <v>1981</v>
      </c>
      <c r="G55" s="68" t="s">
        <v>93</v>
      </c>
      <c r="H55" s="68" t="s">
        <v>94</v>
      </c>
      <c r="I55" s="68" t="s">
        <v>266</v>
      </c>
      <c r="J55" s="68" t="s">
        <v>267</v>
      </c>
      <c r="K55" s="68" t="s">
        <v>268</v>
      </c>
    </row>
    <row r="56" spans="1:11" x14ac:dyDescent="0.25">
      <c r="A56" s="68">
        <v>55</v>
      </c>
      <c r="B56" s="68">
        <v>55</v>
      </c>
      <c r="C56" s="68">
        <v>24</v>
      </c>
      <c r="D56" s="68" t="s">
        <v>85</v>
      </c>
      <c r="E56" s="68" t="s">
        <v>26</v>
      </c>
      <c r="F56" s="68">
        <v>1983</v>
      </c>
      <c r="G56" s="68" t="s">
        <v>93</v>
      </c>
      <c r="H56" s="68" t="s">
        <v>94</v>
      </c>
      <c r="I56" s="68" t="s">
        <v>270</v>
      </c>
      <c r="J56" s="68" t="s">
        <v>271</v>
      </c>
      <c r="K56" s="68" t="s">
        <v>272</v>
      </c>
    </row>
    <row r="57" spans="1:11" x14ac:dyDescent="0.25">
      <c r="A57" s="68">
        <v>56</v>
      </c>
      <c r="B57" s="68">
        <v>56</v>
      </c>
      <c r="C57" s="68">
        <v>5</v>
      </c>
      <c r="D57" s="68" t="s">
        <v>273</v>
      </c>
      <c r="E57" s="68" t="s">
        <v>27</v>
      </c>
      <c r="F57" s="68">
        <v>1993</v>
      </c>
      <c r="G57" s="68" t="s">
        <v>93</v>
      </c>
      <c r="H57" s="68" t="s">
        <v>94</v>
      </c>
      <c r="I57" s="68" t="s">
        <v>274</v>
      </c>
      <c r="J57" s="68" t="s">
        <v>275</v>
      </c>
      <c r="K57" s="68" t="s">
        <v>276</v>
      </c>
    </row>
    <row r="58" spans="1:11" x14ac:dyDescent="0.25">
      <c r="A58" s="68">
        <v>57</v>
      </c>
      <c r="B58" s="68">
        <v>57</v>
      </c>
      <c r="C58" s="68">
        <v>96</v>
      </c>
      <c r="D58" s="68" t="s">
        <v>76</v>
      </c>
      <c r="E58" s="68" t="s">
        <v>32</v>
      </c>
      <c r="F58" s="68">
        <v>1984</v>
      </c>
      <c r="G58" s="68" t="s">
        <v>93</v>
      </c>
      <c r="H58" s="68" t="s">
        <v>94</v>
      </c>
      <c r="I58" s="68" t="s">
        <v>277</v>
      </c>
      <c r="J58" s="68" t="s">
        <v>278</v>
      </c>
      <c r="K58" s="68" t="s">
        <v>279</v>
      </c>
    </row>
    <row r="59" spans="1:11" x14ac:dyDescent="0.25">
      <c r="A59" s="68">
        <v>58</v>
      </c>
      <c r="B59" s="68">
        <v>58</v>
      </c>
      <c r="C59" s="68">
        <v>9</v>
      </c>
      <c r="D59" s="68" t="s">
        <v>77</v>
      </c>
      <c r="E59" s="68" t="s">
        <v>52</v>
      </c>
      <c r="F59" s="68">
        <v>1979</v>
      </c>
      <c r="G59" s="68" t="s">
        <v>93</v>
      </c>
      <c r="H59" s="68" t="s">
        <v>94</v>
      </c>
      <c r="I59" s="68" t="s">
        <v>280</v>
      </c>
      <c r="J59" s="68" t="s">
        <v>281</v>
      </c>
      <c r="K59" s="68" t="s">
        <v>282</v>
      </c>
    </row>
    <row r="60" spans="1:11" x14ac:dyDescent="0.25">
      <c r="A60" s="68">
        <v>59</v>
      </c>
      <c r="B60" s="68">
        <v>59</v>
      </c>
      <c r="C60" s="68">
        <v>45</v>
      </c>
      <c r="D60" s="68" t="s">
        <v>283</v>
      </c>
      <c r="E60" s="68" t="s">
        <v>284</v>
      </c>
      <c r="F60" s="68">
        <v>1988</v>
      </c>
      <c r="G60" s="68" t="s">
        <v>93</v>
      </c>
      <c r="H60" s="68" t="s">
        <v>94</v>
      </c>
      <c r="I60" s="68" t="s">
        <v>285</v>
      </c>
      <c r="J60" s="68" t="s">
        <v>286</v>
      </c>
      <c r="K60" s="68" t="s">
        <v>287</v>
      </c>
    </row>
    <row r="61" spans="1:11" x14ac:dyDescent="0.25">
      <c r="A61" s="68">
        <v>60</v>
      </c>
      <c r="B61" s="68">
        <v>60</v>
      </c>
      <c r="C61" s="68">
        <v>43</v>
      </c>
      <c r="D61" s="68" t="s">
        <v>288</v>
      </c>
      <c r="E61" s="68" t="s">
        <v>35</v>
      </c>
      <c r="F61" s="68">
        <v>1983</v>
      </c>
      <c r="G61" s="68" t="s">
        <v>93</v>
      </c>
      <c r="H61" s="68" t="s">
        <v>94</v>
      </c>
      <c r="I61" s="68" t="s">
        <v>289</v>
      </c>
      <c r="J61" s="68" t="s">
        <v>290</v>
      </c>
      <c r="K61" s="68" t="s">
        <v>291</v>
      </c>
    </row>
    <row r="62" spans="1:11" x14ac:dyDescent="0.25">
      <c r="A62" s="68">
        <v>61</v>
      </c>
      <c r="B62" s="68">
        <v>61</v>
      </c>
      <c r="C62" s="68">
        <v>18</v>
      </c>
      <c r="D62" s="68" t="s">
        <v>292</v>
      </c>
      <c r="E62" s="68" t="s">
        <v>23</v>
      </c>
      <c r="F62" s="68">
        <v>1981</v>
      </c>
      <c r="G62" s="68" t="s">
        <v>93</v>
      </c>
      <c r="H62" s="68" t="s">
        <v>94</v>
      </c>
      <c r="I62" s="68" t="s">
        <v>293</v>
      </c>
      <c r="J62" s="68" t="s">
        <v>294</v>
      </c>
      <c r="K62" s="68" t="s">
        <v>295</v>
      </c>
    </row>
    <row r="63" spans="1:11" x14ac:dyDescent="0.25">
      <c r="A63" s="68">
        <v>62</v>
      </c>
      <c r="B63" s="68">
        <v>62</v>
      </c>
      <c r="C63" s="68">
        <v>68</v>
      </c>
      <c r="D63" s="68" t="s">
        <v>296</v>
      </c>
      <c r="E63" s="68" t="s">
        <v>23</v>
      </c>
      <c r="F63" s="68">
        <v>1988</v>
      </c>
      <c r="G63" s="68" t="s">
        <v>93</v>
      </c>
      <c r="H63" s="68" t="s">
        <v>94</v>
      </c>
      <c r="I63" s="68" t="s">
        <v>297</v>
      </c>
      <c r="J63" s="68" t="s">
        <v>298</v>
      </c>
      <c r="K63" s="68" t="s">
        <v>299</v>
      </c>
    </row>
    <row r="64" spans="1:11" x14ac:dyDescent="0.25">
      <c r="A64" s="68">
        <v>63</v>
      </c>
      <c r="B64" s="68">
        <v>63</v>
      </c>
      <c r="C64" s="68">
        <v>16</v>
      </c>
      <c r="D64" s="68" t="s">
        <v>79</v>
      </c>
      <c r="E64" s="68" t="s">
        <v>52</v>
      </c>
      <c r="F64" s="68">
        <v>1982</v>
      </c>
      <c r="G64" s="68" t="s">
        <v>93</v>
      </c>
      <c r="H64" s="68" t="s">
        <v>94</v>
      </c>
      <c r="I64" s="68" t="s">
        <v>300</v>
      </c>
      <c r="J64" s="68" t="s">
        <v>301</v>
      </c>
      <c r="K64" s="68" t="s">
        <v>302</v>
      </c>
    </row>
    <row r="65" spans="1:11" x14ac:dyDescent="0.25">
      <c r="A65" s="68">
        <v>64</v>
      </c>
      <c r="B65" s="68">
        <v>64</v>
      </c>
      <c r="C65" s="68">
        <v>29</v>
      </c>
      <c r="D65" s="68" t="s">
        <v>50</v>
      </c>
      <c r="E65" s="68" t="s">
        <v>30</v>
      </c>
      <c r="F65" s="68">
        <v>1983</v>
      </c>
      <c r="G65" s="68" t="s">
        <v>93</v>
      </c>
      <c r="H65" s="68" t="s">
        <v>94</v>
      </c>
      <c r="I65" s="68" t="s">
        <v>303</v>
      </c>
      <c r="J65" s="68" t="s">
        <v>304</v>
      </c>
      <c r="K65" s="68" t="s">
        <v>305</v>
      </c>
    </row>
    <row r="66" spans="1:11" x14ac:dyDescent="0.25">
      <c r="A66" s="68">
        <v>65</v>
      </c>
      <c r="B66" s="68">
        <v>65</v>
      </c>
      <c r="C66" s="68">
        <v>93</v>
      </c>
      <c r="D66" s="68" t="s">
        <v>306</v>
      </c>
      <c r="E66" s="68" t="s">
        <v>36</v>
      </c>
      <c r="F66" s="68">
        <v>1992</v>
      </c>
      <c r="G66" s="68" t="s">
        <v>93</v>
      </c>
      <c r="H66" s="68" t="s">
        <v>94</v>
      </c>
      <c r="I66" s="68" t="s">
        <v>307</v>
      </c>
      <c r="J66" s="68" t="s">
        <v>308</v>
      </c>
      <c r="K66" s="68" t="s">
        <v>309</v>
      </c>
    </row>
    <row r="67" spans="1:11" x14ac:dyDescent="0.25">
      <c r="A67" s="68">
        <v>66</v>
      </c>
      <c r="B67" s="68">
        <v>66</v>
      </c>
      <c r="C67" s="68">
        <v>94</v>
      </c>
      <c r="D67" s="68" t="s">
        <v>310</v>
      </c>
      <c r="E67" s="68" t="s">
        <v>27</v>
      </c>
      <c r="F67" s="68">
        <v>1986</v>
      </c>
      <c r="G67" s="68" t="s">
        <v>93</v>
      </c>
      <c r="H67" s="68" t="s">
        <v>94</v>
      </c>
      <c r="I67" s="68" t="s">
        <v>311</v>
      </c>
      <c r="J67" s="68" t="s">
        <v>312</v>
      </c>
      <c r="K67" s="68" t="s">
        <v>313</v>
      </c>
    </row>
    <row r="68" spans="1:11" x14ac:dyDescent="0.25">
      <c r="A68" s="68">
        <v>67</v>
      </c>
      <c r="B68" s="68">
        <v>67</v>
      </c>
      <c r="C68" s="68">
        <v>79</v>
      </c>
      <c r="D68" s="68" t="s">
        <v>80</v>
      </c>
      <c r="E68" s="68" t="s">
        <v>23</v>
      </c>
      <c r="F68" s="68">
        <v>1985</v>
      </c>
      <c r="G68" s="68" t="s">
        <v>93</v>
      </c>
      <c r="H68" s="68" t="s">
        <v>94</v>
      </c>
      <c r="I68" s="68" t="s">
        <v>314</v>
      </c>
      <c r="J68" s="68" t="s">
        <v>315</v>
      </c>
      <c r="K68" s="68" t="s">
        <v>316</v>
      </c>
    </row>
    <row r="69" spans="1:11" x14ac:dyDescent="0.25">
      <c r="A69" s="68">
        <v>68</v>
      </c>
      <c r="B69" s="68">
        <v>68</v>
      </c>
      <c r="C69" s="68">
        <v>107</v>
      </c>
      <c r="D69" s="68" t="s">
        <v>317</v>
      </c>
      <c r="E69" s="68" t="s">
        <v>318</v>
      </c>
      <c r="F69" s="68">
        <v>1988</v>
      </c>
      <c r="G69" s="68" t="s">
        <v>93</v>
      </c>
      <c r="H69" s="68" t="s">
        <v>94</v>
      </c>
      <c r="I69" s="68" t="s">
        <v>319</v>
      </c>
      <c r="J69" s="68" t="s">
        <v>320</v>
      </c>
      <c r="K69" s="68" t="s">
        <v>321</v>
      </c>
    </row>
    <row r="70" spans="1:11" x14ac:dyDescent="0.25">
      <c r="A70" s="68">
        <v>69</v>
      </c>
      <c r="B70" s="68">
        <v>69</v>
      </c>
      <c r="C70" s="68">
        <v>64</v>
      </c>
      <c r="D70" s="68" t="s">
        <v>322</v>
      </c>
      <c r="E70" s="68" t="s">
        <v>27</v>
      </c>
      <c r="F70" s="68">
        <v>1990</v>
      </c>
      <c r="G70" s="68" t="s">
        <v>93</v>
      </c>
      <c r="H70" s="68" t="s">
        <v>94</v>
      </c>
      <c r="I70" s="68" t="s">
        <v>323</v>
      </c>
      <c r="J70" s="68" t="s">
        <v>324</v>
      </c>
      <c r="K70" s="68" t="s">
        <v>325</v>
      </c>
    </row>
    <row r="71" spans="1:11" x14ac:dyDescent="0.25">
      <c r="A71" s="68">
        <v>70</v>
      </c>
      <c r="B71" s="68">
        <v>70</v>
      </c>
      <c r="C71" s="68">
        <v>72</v>
      </c>
      <c r="D71" s="68" t="s">
        <v>326</v>
      </c>
      <c r="E71" s="68" t="s">
        <v>56</v>
      </c>
      <c r="F71" s="68">
        <v>1979</v>
      </c>
      <c r="G71" s="68" t="s">
        <v>93</v>
      </c>
      <c r="H71" s="68" t="s">
        <v>94</v>
      </c>
      <c r="I71" s="68" t="s">
        <v>323</v>
      </c>
      <c r="J71" s="68" t="s">
        <v>324</v>
      </c>
      <c r="K71" s="68" t="s">
        <v>325</v>
      </c>
    </row>
    <row r="72" spans="1:11" x14ac:dyDescent="0.25">
      <c r="A72" s="68">
        <v>71</v>
      </c>
      <c r="B72" s="68">
        <v>71</v>
      </c>
      <c r="C72" s="68">
        <v>57</v>
      </c>
      <c r="D72" s="68" t="s">
        <v>327</v>
      </c>
      <c r="E72" s="68" t="s">
        <v>328</v>
      </c>
      <c r="F72" s="68">
        <v>1987</v>
      </c>
      <c r="G72" s="68" t="s">
        <v>93</v>
      </c>
      <c r="H72" s="68" t="s">
        <v>94</v>
      </c>
      <c r="I72" s="68" t="s">
        <v>329</v>
      </c>
      <c r="J72" s="68" t="s">
        <v>330</v>
      </c>
      <c r="K72" s="68" t="s">
        <v>331</v>
      </c>
    </row>
    <row r="73" spans="1:11" x14ac:dyDescent="0.25">
      <c r="A73" s="68">
        <v>72</v>
      </c>
      <c r="B73" s="68">
        <v>72</v>
      </c>
      <c r="C73" s="68">
        <v>52</v>
      </c>
      <c r="D73" s="68" t="s">
        <v>332</v>
      </c>
      <c r="E73" s="68" t="s">
        <v>28</v>
      </c>
      <c r="F73" s="68">
        <v>1986</v>
      </c>
      <c r="G73" s="68" t="s">
        <v>93</v>
      </c>
      <c r="H73" s="68" t="s">
        <v>94</v>
      </c>
      <c r="I73" s="68" t="s">
        <v>333</v>
      </c>
      <c r="J73" s="68" t="s">
        <v>334</v>
      </c>
      <c r="K73" s="68" t="s">
        <v>335</v>
      </c>
    </row>
    <row r="74" spans="1:11" x14ac:dyDescent="0.25">
      <c r="A74" s="68">
        <v>73</v>
      </c>
      <c r="B74" s="68">
        <v>73</v>
      </c>
      <c r="C74" s="68">
        <v>47</v>
      </c>
      <c r="D74" s="68" t="s">
        <v>336</v>
      </c>
      <c r="E74" s="68" t="s">
        <v>26</v>
      </c>
      <c r="F74" s="68">
        <v>1987</v>
      </c>
      <c r="G74" s="68" t="s">
        <v>93</v>
      </c>
      <c r="H74" s="68" t="s">
        <v>94</v>
      </c>
      <c r="I74" s="68" t="s">
        <v>337</v>
      </c>
      <c r="J74" s="68" t="s">
        <v>338</v>
      </c>
      <c r="K74" s="68" t="s">
        <v>339</v>
      </c>
    </row>
    <row r="75" spans="1:11" x14ac:dyDescent="0.25">
      <c r="A75" s="68">
        <v>74</v>
      </c>
      <c r="B75" s="68">
        <v>74</v>
      </c>
      <c r="C75" s="68">
        <v>48</v>
      </c>
      <c r="D75" s="68" t="s">
        <v>340</v>
      </c>
      <c r="E75" s="68" t="s">
        <v>32</v>
      </c>
      <c r="F75" s="68">
        <v>1982</v>
      </c>
      <c r="G75" s="68" t="s">
        <v>93</v>
      </c>
      <c r="H75" s="68" t="s">
        <v>94</v>
      </c>
      <c r="I75" s="68" t="s">
        <v>341</v>
      </c>
      <c r="J75" s="68" t="s">
        <v>342</v>
      </c>
      <c r="K75" s="68" t="s">
        <v>343</v>
      </c>
    </row>
    <row r="76" spans="1:11" x14ac:dyDescent="0.25">
      <c r="A76" s="68">
        <v>75</v>
      </c>
      <c r="B76" s="68">
        <v>75</v>
      </c>
      <c r="C76" s="68">
        <v>102</v>
      </c>
      <c r="D76" s="68" t="s">
        <v>344</v>
      </c>
      <c r="E76" s="68" t="s">
        <v>25</v>
      </c>
      <c r="F76" s="68">
        <v>1991</v>
      </c>
      <c r="G76" s="68" t="s">
        <v>93</v>
      </c>
      <c r="H76" s="68" t="s">
        <v>94</v>
      </c>
      <c r="I76" s="68" t="s">
        <v>345</v>
      </c>
      <c r="J76" s="68" t="s">
        <v>346</v>
      </c>
      <c r="K76" s="68" t="s">
        <v>347</v>
      </c>
    </row>
    <row r="77" spans="1:11" x14ac:dyDescent="0.25">
      <c r="A77" s="68">
        <v>76</v>
      </c>
      <c r="B77" s="68">
        <v>76</v>
      </c>
      <c r="C77" s="68">
        <v>106</v>
      </c>
      <c r="D77" s="68" t="s">
        <v>348</v>
      </c>
      <c r="E77" s="68" t="s">
        <v>349</v>
      </c>
      <c r="F77" s="68">
        <v>1979</v>
      </c>
      <c r="G77" s="68" t="s">
        <v>93</v>
      </c>
      <c r="H77" s="68" t="s">
        <v>94</v>
      </c>
      <c r="I77" s="68" t="s">
        <v>350</v>
      </c>
      <c r="J77" s="68" t="s">
        <v>351</v>
      </c>
      <c r="K77" s="68" t="s">
        <v>352</v>
      </c>
    </row>
    <row r="78" spans="1:11" x14ac:dyDescent="0.25">
      <c r="A78" s="68">
        <v>77</v>
      </c>
      <c r="B78" s="68">
        <v>77</v>
      </c>
      <c r="C78" s="68">
        <v>53</v>
      </c>
      <c r="D78" s="68" t="s">
        <v>353</v>
      </c>
      <c r="E78" s="68" t="s">
        <v>49</v>
      </c>
      <c r="F78" s="68">
        <v>1986</v>
      </c>
      <c r="G78" s="68" t="s">
        <v>93</v>
      </c>
      <c r="H78" s="68" t="s">
        <v>94</v>
      </c>
      <c r="I78" s="68" t="s">
        <v>354</v>
      </c>
      <c r="J78" s="68" t="s">
        <v>355</v>
      </c>
      <c r="K78" s="68" t="s">
        <v>356</v>
      </c>
    </row>
    <row r="79" spans="1:11" x14ac:dyDescent="0.25">
      <c r="A79" s="68">
        <v>78</v>
      </c>
      <c r="B79" s="68">
        <v>78</v>
      </c>
      <c r="C79" s="68">
        <v>89</v>
      </c>
      <c r="D79" s="68" t="s">
        <v>357</v>
      </c>
      <c r="E79" s="68" t="s">
        <v>56</v>
      </c>
      <c r="F79" s="68">
        <v>1980</v>
      </c>
      <c r="G79" s="68" t="s">
        <v>93</v>
      </c>
      <c r="H79" s="68" t="s">
        <v>94</v>
      </c>
      <c r="I79" s="68" t="s">
        <v>358</v>
      </c>
      <c r="J79" s="68" t="s">
        <v>359</v>
      </c>
      <c r="K79" s="68" t="s">
        <v>360</v>
      </c>
    </row>
    <row r="80" spans="1:11" x14ac:dyDescent="0.25">
      <c r="A80" s="68">
        <v>79</v>
      </c>
      <c r="B80" s="68">
        <v>79</v>
      </c>
      <c r="C80" s="68">
        <v>101</v>
      </c>
      <c r="D80" s="68" t="s">
        <v>383</v>
      </c>
      <c r="E80" s="68" t="s">
        <v>23</v>
      </c>
      <c r="F80" s="68">
        <v>1985</v>
      </c>
      <c r="G80" s="68" t="s">
        <v>93</v>
      </c>
      <c r="H80" s="68" t="s">
        <v>94</v>
      </c>
      <c r="I80" s="68" t="s">
        <v>390</v>
      </c>
      <c r="J80" s="68" t="s">
        <v>391</v>
      </c>
      <c r="K80" s="68" t="s">
        <v>392</v>
      </c>
    </row>
    <row r="81" spans="1:11" x14ac:dyDescent="0.25">
      <c r="A81" s="68">
        <v>80</v>
      </c>
      <c r="B81" s="68">
        <v>80</v>
      </c>
      <c r="C81" s="68">
        <v>86</v>
      </c>
      <c r="D81" s="68" t="s">
        <v>87</v>
      </c>
      <c r="E81" s="68" t="s">
        <v>21</v>
      </c>
      <c r="F81" s="68">
        <v>1982</v>
      </c>
      <c r="G81" s="68" t="s">
        <v>93</v>
      </c>
      <c r="H81" s="68" t="s">
        <v>94</v>
      </c>
      <c r="I81" s="68" t="s">
        <v>393</v>
      </c>
      <c r="J81" s="68" t="s">
        <v>394</v>
      </c>
      <c r="K81" s="68" t="s">
        <v>395</v>
      </c>
    </row>
    <row r="82" spans="1:11" x14ac:dyDescent="0.25">
      <c r="A82" s="68">
        <v>81</v>
      </c>
      <c r="B82" s="68" t="s">
        <v>24</v>
      </c>
      <c r="C82" s="68">
        <v>27</v>
      </c>
      <c r="D82" s="68" t="s">
        <v>362</v>
      </c>
      <c r="E82" s="68" t="s">
        <v>27</v>
      </c>
      <c r="F82" s="68">
        <v>1985</v>
      </c>
      <c r="G82" s="68" t="s">
        <v>93</v>
      </c>
      <c r="H82" s="68" t="s">
        <v>94</v>
      </c>
      <c r="I82" s="68" t="s">
        <v>42</v>
      </c>
      <c r="J82" s="68" t="s">
        <v>43</v>
      </c>
      <c r="K82" s="68" t="s">
        <v>24</v>
      </c>
    </row>
    <row r="83" spans="1:11" x14ac:dyDescent="0.25">
      <c r="A83" s="68">
        <v>82</v>
      </c>
      <c r="B83" s="68" t="s">
        <v>24</v>
      </c>
      <c r="C83" s="68">
        <v>28</v>
      </c>
      <c r="D83" s="68" t="s">
        <v>63</v>
      </c>
      <c r="E83" s="68" t="s">
        <v>21</v>
      </c>
      <c r="F83" s="68">
        <v>1985</v>
      </c>
      <c r="G83" s="68" t="s">
        <v>93</v>
      </c>
      <c r="H83" s="68" t="s">
        <v>94</v>
      </c>
      <c r="I83" s="68" t="s">
        <v>42</v>
      </c>
      <c r="J83" s="68" t="s">
        <v>43</v>
      </c>
      <c r="K83" s="68" t="s">
        <v>24</v>
      </c>
    </row>
    <row r="84" spans="1:11" x14ac:dyDescent="0.25">
      <c r="A84" s="68">
        <v>83</v>
      </c>
      <c r="B84" s="68" t="s">
        <v>24</v>
      </c>
      <c r="C84" s="68">
        <v>37</v>
      </c>
      <c r="D84" s="68" t="s">
        <v>29</v>
      </c>
      <c r="E84" s="68" t="s">
        <v>30</v>
      </c>
      <c r="F84" s="68">
        <v>1989</v>
      </c>
      <c r="G84" s="68" t="s">
        <v>93</v>
      </c>
      <c r="H84" s="68" t="s">
        <v>94</v>
      </c>
      <c r="I84" s="68" t="s">
        <v>42</v>
      </c>
      <c r="J84" s="68" t="s">
        <v>43</v>
      </c>
      <c r="K84" s="68" t="s">
        <v>24</v>
      </c>
    </row>
    <row r="85" spans="1:11" x14ac:dyDescent="0.25">
      <c r="A85" s="68">
        <v>84</v>
      </c>
      <c r="B85" s="68" t="s">
        <v>24</v>
      </c>
      <c r="C85" s="68">
        <v>20</v>
      </c>
      <c r="D85" s="68" t="s">
        <v>364</v>
      </c>
      <c r="E85" s="68" t="s">
        <v>27</v>
      </c>
      <c r="F85" s="68">
        <v>1979</v>
      </c>
      <c r="G85" s="68" t="s">
        <v>93</v>
      </c>
      <c r="H85" s="68" t="s">
        <v>94</v>
      </c>
      <c r="I85" s="68" t="s">
        <v>42</v>
      </c>
      <c r="J85" s="68" t="s">
        <v>43</v>
      </c>
      <c r="K85" s="68" t="s">
        <v>24</v>
      </c>
    </row>
    <row r="86" spans="1:11" x14ac:dyDescent="0.25">
      <c r="A86" s="68">
        <v>85</v>
      </c>
      <c r="B86" s="68" t="s">
        <v>24</v>
      </c>
      <c r="C86" s="68">
        <v>13</v>
      </c>
      <c r="D86" s="68" t="s">
        <v>363</v>
      </c>
      <c r="E86" s="68" t="s">
        <v>60</v>
      </c>
      <c r="F86" s="68">
        <v>1996</v>
      </c>
      <c r="G86" s="68" t="s">
        <v>93</v>
      </c>
      <c r="H86" s="68" t="s">
        <v>94</v>
      </c>
      <c r="I86" s="68" t="s">
        <v>42</v>
      </c>
      <c r="J86" s="68" t="s">
        <v>43</v>
      </c>
      <c r="K86" s="68" t="s">
        <v>24</v>
      </c>
    </row>
    <row r="87" spans="1:11" x14ac:dyDescent="0.25">
      <c r="A87" s="68">
        <v>86</v>
      </c>
      <c r="B87" s="68" t="s">
        <v>24</v>
      </c>
      <c r="C87" s="68">
        <v>11</v>
      </c>
      <c r="D87" s="68" t="s">
        <v>54</v>
      </c>
      <c r="E87" s="68" t="s">
        <v>37</v>
      </c>
      <c r="F87" s="68">
        <v>1979</v>
      </c>
      <c r="G87" s="68" t="s">
        <v>93</v>
      </c>
      <c r="H87" s="68" t="s">
        <v>94</v>
      </c>
      <c r="I87" s="68" t="s">
        <v>42</v>
      </c>
      <c r="J87" s="68" t="s">
        <v>43</v>
      </c>
      <c r="K87" s="68" t="s">
        <v>24</v>
      </c>
    </row>
    <row r="88" spans="1:11" x14ac:dyDescent="0.25">
      <c r="A88" s="68">
        <v>87</v>
      </c>
      <c r="B88" s="68" t="s">
        <v>24</v>
      </c>
      <c r="C88" s="68">
        <v>12</v>
      </c>
      <c r="D88" s="68" t="s">
        <v>371</v>
      </c>
      <c r="E88" s="68" t="s">
        <v>47</v>
      </c>
      <c r="F88" s="68">
        <v>1984</v>
      </c>
      <c r="G88" s="68" t="s">
        <v>93</v>
      </c>
      <c r="H88" s="68" t="s">
        <v>94</v>
      </c>
      <c r="I88" s="68" t="s">
        <v>42</v>
      </c>
      <c r="J88" s="68" t="s">
        <v>43</v>
      </c>
      <c r="K88" s="68" t="s">
        <v>24</v>
      </c>
    </row>
    <row r="89" spans="1:11" x14ac:dyDescent="0.25">
      <c r="A89" s="68">
        <v>88</v>
      </c>
      <c r="B89" s="68" t="s">
        <v>24</v>
      </c>
      <c r="C89" s="68">
        <v>39</v>
      </c>
      <c r="D89" s="68" t="s">
        <v>65</v>
      </c>
      <c r="E89" s="68" t="s">
        <v>28</v>
      </c>
      <c r="F89" s="68">
        <v>1979</v>
      </c>
      <c r="G89" s="68" t="s">
        <v>93</v>
      </c>
      <c r="H89" s="68" t="s">
        <v>94</v>
      </c>
      <c r="I89" s="68" t="s">
        <v>42</v>
      </c>
      <c r="J89" s="68" t="s">
        <v>43</v>
      </c>
      <c r="K89" s="68" t="s">
        <v>24</v>
      </c>
    </row>
    <row r="90" spans="1:11" x14ac:dyDescent="0.25">
      <c r="A90" s="68">
        <v>89</v>
      </c>
      <c r="B90" s="68" t="s">
        <v>24</v>
      </c>
      <c r="C90" s="68">
        <v>40</v>
      </c>
      <c r="D90" s="68" t="s">
        <v>361</v>
      </c>
      <c r="E90" s="68" t="s">
        <v>32</v>
      </c>
      <c r="F90" s="68">
        <v>1989</v>
      </c>
      <c r="G90" s="68" t="s">
        <v>93</v>
      </c>
      <c r="H90" s="68" t="s">
        <v>94</v>
      </c>
      <c r="I90" s="68" t="s">
        <v>42</v>
      </c>
      <c r="J90" s="68" t="s">
        <v>43</v>
      </c>
      <c r="K90" s="68" t="s">
        <v>24</v>
      </c>
    </row>
    <row r="91" spans="1:11" x14ac:dyDescent="0.25">
      <c r="A91" s="68">
        <v>90</v>
      </c>
      <c r="B91" s="68" t="s">
        <v>24</v>
      </c>
      <c r="C91" s="68">
        <v>73</v>
      </c>
      <c r="D91" s="68" t="s">
        <v>368</v>
      </c>
      <c r="E91" s="68" t="s">
        <v>33</v>
      </c>
      <c r="F91" s="68">
        <v>1990</v>
      </c>
      <c r="G91" s="68" t="s">
        <v>93</v>
      </c>
      <c r="H91" s="68" t="s">
        <v>94</v>
      </c>
      <c r="I91" s="68" t="s">
        <v>42</v>
      </c>
      <c r="J91" s="68" t="s">
        <v>43</v>
      </c>
      <c r="K91" s="68" t="s">
        <v>24</v>
      </c>
    </row>
    <row r="92" spans="1:11" x14ac:dyDescent="0.25">
      <c r="A92" s="68">
        <v>91</v>
      </c>
      <c r="B92" s="68" t="s">
        <v>24</v>
      </c>
      <c r="C92" s="68">
        <v>75</v>
      </c>
      <c r="D92" s="68" t="s">
        <v>367</v>
      </c>
      <c r="E92" s="68" t="s">
        <v>56</v>
      </c>
      <c r="F92" s="68">
        <v>1999</v>
      </c>
      <c r="G92" s="68" t="s">
        <v>93</v>
      </c>
      <c r="H92" s="68" t="s">
        <v>94</v>
      </c>
      <c r="I92" s="68" t="s">
        <v>42</v>
      </c>
      <c r="J92" s="68" t="s">
        <v>43</v>
      </c>
      <c r="K92" s="68" t="s">
        <v>24</v>
      </c>
    </row>
    <row r="93" spans="1:11" x14ac:dyDescent="0.25">
      <c r="A93" s="68">
        <v>92</v>
      </c>
      <c r="B93" s="68" t="s">
        <v>24</v>
      </c>
      <c r="C93" s="68">
        <v>66</v>
      </c>
      <c r="D93" s="68" t="s">
        <v>370</v>
      </c>
      <c r="E93" s="68" t="s">
        <v>33</v>
      </c>
      <c r="F93" s="68">
        <v>1985</v>
      </c>
      <c r="G93" s="68" t="s">
        <v>93</v>
      </c>
      <c r="H93" s="68" t="s">
        <v>94</v>
      </c>
      <c r="I93" s="68" t="s">
        <v>42</v>
      </c>
      <c r="J93" s="68" t="s">
        <v>43</v>
      </c>
      <c r="K93" s="68" t="s">
        <v>24</v>
      </c>
    </row>
    <row r="94" spans="1:11" x14ac:dyDescent="0.25">
      <c r="A94" s="68">
        <v>93</v>
      </c>
      <c r="B94" s="68" t="s">
        <v>24</v>
      </c>
      <c r="C94" s="68">
        <v>61</v>
      </c>
      <c r="D94" s="68" t="s">
        <v>369</v>
      </c>
      <c r="E94" s="68" t="s">
        <v>23</v>
      </c>
      <c r="F94" s="68">
        <v>1984</v>
      </c>
      <c r="G94" s="68" t="s">
        <v>93</v>
      </c>
      <c r="H94" s="68" t="s">
        <v>94</v>
      </c>
      <c r="I94" s="68" t="s">
        <v>42</v>
      </c>
      <c r="J94" s="68" t="s">
        <v>43</v>
      </c>
      <c r="K94" s="68" t="s">
        <v>24</v>
      </c>
    </row>
    <row r="95" spans="1:11" x14ac:dyDescent="0.25">
      <c r="A95" s="68">
        <v>94</v>
      </c>
      <c r="B95" s="68" t="s">
        <v>24</v>
      </c>
      <c r="C95" s="68">
        <v>41</v>
      </c>
      <c r="D95" s="68" t="s">
        <v>78</v>
      </c>
      <c r="E95" s="68" t="s">
        <v>25</v>
      </c>
      <c r="F95" s="68">
        <v>1980</v>
      </c>
      <c r="G95" s="68" t="s">
        <v>93</v>
      </c>
      <c r="H95" s="68" t="s">
        <v>94</v>
      </c>
      <c r="I95" s="68" t="s">
        <v>42</v>
      </c>
      <c r="J95" s="68" t="s">
        <v>43</v>
      </c>
      <c r="K95" s="68" t="s">
        <v>24</v>
      </c>
    </row>
    <row r="96" spans="1:11" x14ac:dyDescent="0.25">
      <c r="A96" s="68">
        <v>95</v>
      </c>
      <c r="B96" s="68" t="s">
        <v>24</v>
      </c>
      <c r="C96" s="68">
        <v>58</v>
      </c>
      <c r="D96" s="68" t="s">
        <v>167</v>
      </c>
      <c r="E96" s="68" t="s">
        <v>36</v>
      </c>
      <c r="F96" s="68">
        <v>2000</v>
      </c>
      <c r="G96" s="68" t="s">
        <v>93</v>
      </c>
      <c r="H96" s="68" t="s">
        <v>94</v>
      </c>
      <c r="I96" s="68" t="s">
        <v>42</v>
      </c>
      <c r="J96" s="68" t="s">
        <v>43</v>
      </c>
      <c r="K96" s="68" t="s">
        <v>24</v>
      </c>
    </row>
    <row r="97" spans="1:11" x14ac:dyDescent="0.25">
      <c r="A97" s="68">
        <v>96</v>
      </c>
      <c r="B97" s="68" t="s">
        <v>24</v>
      </c>
      <c r="C97" s="68">
        <v>6</v>
      </c>
      <c r="D97" s="68" t="s">
        <v>373</v>
      </c>
      <c r="E97" s="68" t="s">
        <v>374</v>
      </c>
      <c r="F97" s="68">
        <v>1998</v>
      </c>
      <c r="G97" s="68" t="s">
        <v>93</v>
      </c>
      <c r="H97" s="68" t="s">
        <v>94</v>
      </c>
      <c r="I97" s="68" t="s">
        <v>42</v>
      </c>
      <c r="J97" s="68" t="s">
        <v>43</v>
      </c>
      <c r="K97" s="68" t="s">
        <v>24</v>
      </c>
    </row>
    <row r="98" spans="1:11" x14ac:dyDescent="0.25">
      <c r="A98" s="68">
        <v>97</v>
      </c>
      <c r="B98" s="68" t="s">
        <v>24</v>
      </c>
      <c r="C98" s="68">
        <v>2</v>
      </c>
      <c r="D98" s="68" t="s">
        <v>372</v>
      </c>
      <c r="E98" s="68" t="s">
        <v>62</v>
      </c>
      <c r="F98" s="68">
        <v>1986</v>
      </c>
      <c r="G98" s="68" t="s">
        <v>93</v>
      </c>
      <c r="H98" s="68" t="s">
        <v>94</v>
      </c>
      <c r="I98" s="68" t="s">
        <v>42</v>
      </c>
      <c r="J98" s="68" t="s">
        <v>43</v>
      </c>
      <c r="K98" s="68" t="s">
        <v>24</v>
      </c>
    </row>
    <row r="99" spans="1:11" x14ac:dyDescent="0.25">
      <c r="A99" s="68">
        <v>98</v>
      </c>
      <c r="B99" s="68" t="s">
        <v>24</v>
      </c>
      <c r="C99" s="68">
        <v>78</v>
      </c>
      <c r="D99" s="68" t="s">
        <v>365</v>
      </c>
      <c r="E99" s="68" t="s">
        <v>21</v>
      </c>
      <c r="F99" s="68">
        <v>1986</v>
      </c>
      <c r="G99" s="68" t="s">
        <v>93</v>
      </c>
      <c r="H99" s="68" t="s">
        <v>94</v>
      </c>
      <c r="I99" s="68" t="s">
        <v>42</v>
      </c>
      <c r="J99" s="68" t="s">
        <v>43</v>
      </c>
      <c r="K99" s="68" t="s">
        <v>24</v>
      </c>
    </row>
    <row r="100" spans="1:11" x14ac:dyDescent="0.25">
      <c r="A100" s="68">
        <v>99</v>
      </c>
      <c r="B100" s="68" t="s">
        <v>24</v>
      </c>
      <c r="C100" s="68">
        <v>80</v>
      </c>
      <c r="D100" s="68" t="s">
        <v>86</v>
      </c>
      <c r="E100" s="68" t="s">
        <v>27</v>
      </c>
      <c r="F100" s="68">
        <v>1989</v>
      </c>
      <c r="G100" s="68" t="s">
        <v>93</v>
      </c>
      <c r="H100" s="68" t="s">
        <v>94</v>
      </c>
      <c r="I100" s="68" t="s">
        <v>42</v>
      </c>
      <c r="J100" s="68" t="s">
        <v>43</v>
      </c>
      <c r="K100" s="68" t="s">
        <v>24</v>
      </c>
    </row>
    <row r="101" spans="1:11" x14ac:dyDescent="0.25">
      <c r="A101" s="68">
        <v>100</v>
      </c>
      <c r="B101" s="68" t="s">
        <v>24</v>
      </c>
      <c r="C101" s="68">
        <v>97</v>
      </c>
      <c r="D101" s="68" t="s">
        <v>377</v>
      </c>
      <c r="E101" s="68" t="s">
        <v>23</v>
      </c>
      <c r="F101" s="68">
        <v>1980</v>
      </c>
      <c r="G101" s="68" t="s">
        <v>93</v>
      </c>
      <c r="H101" s="68" t="s">
        <v>94</v>
      </c>
      <c r="I101" s="68" t="s">
        <v>42</v>
      </c>
      <c r="J101" s="68" t="s">
        <v>43</v>
      </c>
      <c r="K101" s="68" t="s">
        <v>24</v>
      </c>
    </row>
    <row r="102" spans="1:11" x14ac:dyDescent="0.25">
      <c r="A102" s="68">
        <v>101</v>
      </c>
      <c r="B102" s="68" t="s">
        <v>24</v>
      </c>
      <c r="C102" s="68">
        <v>98</v>
      </c>
      <c r="D102" s="68" t="s">
        <v>378</v>
      </c>
      <c r="E102" s="68" t="s">
        <v>47</v>
      </c>
      <c r="F102" s="68">
        <v>1987</v>
      </c>
      <c r="G102" s="68" t="s">
        <v>93</v>
      </c>
      <c r="H102" s="68" t="s">
        <v>94</v>
      </c>
      <c r="I102" s="68" t="s">
        <v>42</v>
      </c>
      <c r="J102" s="68" t="s">
        <v>43</v>
      </c>
      <c r="K102" s="68" t="s">
        <v>24</v>
      </c>
    </row>
    <row r="103" spans="1:11" x14ac:dyDescent="0.25">
      <c r="A103" s="68">
        <v>102</v>
      </c>
      <c r="B103" s="68" t="s">
        <v>24</v>
      </c>
      <c r="C103" s="68">
        <v>91</v>
      </c>
      <c r="D103" s="68" t="s">
        <v>380</v>
      </c>
      <c r="E103" s="68" t="s">
        <v>201</v>
      </c>
      <c r="F103" s="68">
        <v>1997</v>
      </c>
      <c r="G103" s="68" t="s">
        <v>93</v>
      </c>
      <c r="H103" s="68" t="s">
        <v>94</v>
      </c>
      <c r="I103" s="68" t="s">
        <v>42</v>
      </c>
      <c r="J103" s="68" t="s">
        <v>43</v>
      </c>
      <c r="K103" s="68" t="s">
        <v>24</v>
      </c>
    </row>
    <row r="104" spans="1:11" x14ac:dyDescent="0.25">
      <c r="A104" s="68">
        <v>103</v>
      </c>
      <c r="B104" s="68" t="s">
        <v>24</v>
      </c>
      <c r="C104" s="68">
        <v>87</v>
      </c>
      <c r="D104" s="68" t="s">
        <v>381</v>
      </c>
      <c r="E104" s="68" t="s">
        <v>27</v>
      </c>
      <c r="F104" s="68">
        <v>1979</v>
      </c>
      <c r="G104" s="68" t="s">
        <v>93</v>
      </c>
      <c r="H104" s="68" t="s">
        <v>94</v>
      </c>
      <c r="I104" s="68" t="s">
        <v>42</v>
      </c>
      <c r="J104" s="68" t="s">
        <v>43</v>
      </c>
      <c r="K104" s="68" t="s">
        <v>24</v>
      </c>
    </row>
    <row r="105" spans="1:11" x14ac:dyDescent="0.25">
      <c r="A105" s="68">
        <v>104</v>
      </c>
      <c r="B105" s="68" t="s">
        <v>24</v>
      </c>
      <c r="C105" s="68">
        <v>82</v>
      </c>
      <c r="D105" s="68" t="s">
        <v>366</v>
      </c>
      <c r="E105" s="68" t="s">
        <v>30</v>
      </c>
      <c r="F105" s="68">
        <v>1985</v>
      </c>
      <c r="G105" s="68" t="s">
        <v>93</v>
      </c>
      <c r="H105" s="68" t="s">
        <v>94</v>
      </c>
      <c r="I105" s="68" t="s">
        <v>42</v>
      </c>
      <c r="J105" s="68" t="s">
        <v>43</v>
      </c>
      <c r="K105" s="68" t="s">
        <v>24</v>
      </c>
    </row>
    <row r="106" spans="1:11" x14ac:dyDescent="0.25">
      <c r="A106" s="68">
        <v>105</v>
      </c>
      <c r="B106" s="68" t="s">
        <v>24</v>
      </c>
      <c r="C106" s="68">
        <v>84</v>
      </c>
      <c r="D106" s="68" t="s">
        <v>376</v>
      </c>
      <c r="E106" s="68" t="s">
        <v>23</v>
      </c>
      <c r="F106" s="68">
        <v>1983</v>
      </c>
      <c r="G106" s="68" t="s">
        <v>93</v>
      </c>
      <c r="H106" s="68" t="s">
        <v>94</v>
      </c>
      <c r="I106" s="68" t="s">
        <v>42</v>
      </c>
      <c r="J106" s="68" t="s">
        <v>43</v>
      </c>
      <c r="K106" s="68" t="s">
        <v>24</v>
      </c>
    </row>
    <row r="107" spans="1:11" x14ac:dyDescent="0.25">
      <c r="A107" s="68">
        <v>106</v>
      </c>
      <c r="B107" s="68" t="s">
        <v>24</v>
      </c>
      <c r="C107" s="68">
        <v>99</v>
      </c>
      <c r="D107" s="68" t="s">
        <v>379</v>
      </c>
      <c r="E107" s="68" t="s">
        <v>21</v>
      </c>
      <c r="F107" s="68">
        <v>1985</v>
      </c>
      <c r="G107" s="68" t="s">
        <v>93</v>
      </c>
      <c r="H107" s="68" t="s">
        <v>94</v>
      </c>
      <c r="I107" s="68" t="s">
        <v>42</v>
      </c>
      <c r="J107" s="68" t="s">
        <v>43</v>
      </c>
      <c r="K107" s="68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Протокол</vt:lpstr>
      <vt:lpstr>Результаты</vt:lpstr>
      <vt:lpstr>Протокол!Заголовки_для_печати</vt:lpstr>
      <vt:lpstr>Протокол!Область_печати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2018-12-31T10:44:10Z</cp:lastPrinted>
  <dcterms:created xsi:type="dcterms:W3CDTF">2018-09-02T10:11:50Z</dcterms:created>
  <dcterms:modified xsi:type="dcterms:W3CDTF">2018-12-31T11:48:18Z</dcterms:modified>
</cp:coreProperties>
</file>