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2018-12-31 Новогодняя гонка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  <definedName name="_xlnm.Print_Area" localSheetId="0">Протокол!$B:$M</definedName>
  </definedNames>
  <calcPr calcId="162913"/>
</workbook>
</file>

<file path=xl/calcChain.xml><?xml version="1.0" encoding="utf-8"?>
<calcChain xmlns="http://schemas.openxmlformats.org/spreadsheetml/2006/main">
  <c r="B43" i="1" l="1"/>
  <c r="C43" i="1"/>
  <c r="D43" i="1"/>
  <c r="G43" i="1"/>
  <c r="J43" i="1"/>
  <c r="K43" i="1"/>
  <c r="L43" i="1"/>
  <c r="M43" i="1"/>
  <c r="B44" i="1"/>
  <c r="C44" i="1"/>
  <c r="D44" i="1"/>
  <c r="G44" i="1"/>
  <c r="I44" i="1"/>
  <c r="J44" i="1"/>
  <c r="K44" i="1"/>
  <c r="L44" i="1"/>
  <c r="M44" i="1"/>
  <c r="B45" i="1"/>
  <c r="C45" i="1"/>
  <c r="D45" i="1"/>
  <c r="G45" i="1"/>
  <c r="J45" i="1"/>
  <c r="K45" i="1"/>
  <c r="L45" i="1"/>
  <c r="M45" i="1"/>
  <c r="B46" i="1"/>
  <c r="C46" i="1"/>
  <c r="D46" i="1"/>
  <c r="G46" i="1"/>
  <c r="J46" i="1"/>
  <c r="I46" i="1" s="1"/>
  <c r="K46" i="1"/>
  <c r="L46" i="1"/>
  <c r="M46" i="1"/>
  <c r="B47" i="1"/>
  <c r="C47" i="1"/>
  <c r="D47" i="1"/>
  <c r="G47" i="1"/>
  <c r="J47" i="1"/>
  <c r="K47" i="1"/>
  <c r="L47" i="1"/>
  <c r="M47" i="1"/>
  <c r="B48" i="1"/>
  <c r="C48" i="1"/>
  <c r="D48" i="1"/>
  <c r="G48" i="1"/>
  <c r="I48" i="1"/>
  <c r="J48" i="1"/>
  <c r="K48" i="1"/>
  <c r="L48" i="1"/>
  <c r="M48" i="1"/>
  <c r="B49" i="1"/>
  <c r="C49" i="1"/>
  <c r="D49" i="1"/>
  <c r="G49" i="1"/>
  <c r="J49" i="1"/>
  <c r="K49" i="1"/>
  <c r="L49" i="1"/>
  <c r="M49" i="1"/>
  <c r="B50" i="1"/>
  <c r="C50" i="1"/>
  <c r="D50" i="1"/>
  <c r="G50" i="1"/>
  <c r="J50" i="1"/>
  <c r="I50" i="1" s="1"/>
  <c r="K50" i="1"/>
  <c r="L50" i="1"/>
  <c r="M50" i="1"/>
  <c r="B51" i="1"/>
  <c r="C51" i="1"/>
  <c r="D51" i="1"/>
  <c r="G51" i="1"/>
  <c r="J51" i="1"/>
  <c r="K51" i="1"/>
  <c r="L51" i="1"/>
  <c r="M51" i="1"/>
  <c r="B52" i="1"/>
  <c r="C52" i="1"/>
  <c r="D52" i="1"/>
  <c r="G52" i="1"/>
  <c r="I52" i="1"/>
  <c r="J52" i="1"/>
  <c r="K52" i="1"/>
  <c r="L52" i="1"/>
  <c r="M52" i="1"/>
  <c r="B53" i="1"/>
  <c r="C53" i="1"/>
  <c r="D53" i="1"/>
  <c r="G53" i="1"/>
  <c r="J53" i="1"/>
  <c r="K53" i="1"/>
  <c r="L53" i="1"/>
  <c r="M53" i="1"/>
  <c r="B54" i="1"/>
  <c r="C54" i="1"/>
  <c r="D54" i="1"/>
  <c r="G54" i="1"/>
  <c r="J54" i="1"/>
  <c r="I54" i="1" s="1"/>
  <c r="K54" i="1"/>
  <c r="L54" i="1"/>
  <c r="M54" i="1"/>
  <c r="B55" i="1"/>
  <c r="C55" i="1"/>
  <c r="D55" i="1"/>
  <c r="G55" i="1"/>
  <c r="J55" i="1"/>
  <c r="K55" i="1"/>
  <c r="L55" i="1"/>
  <c r="M55" i="1"/>
  <c r="B56" i="1"/>
  <c r="C56" i="1"/>
  <c r="D56" i="1"/>
  <c r="G56" i="1"/>
  <c r="I56" i="1"/>
  <c r="J56" i="1"/>
  <c r="K56" i="1"/>
  <c r="L56" i="1"/>
  <c r="M56" i="1"/>
  <c r="B57" i="1"/>
  <c r="C57" i="1"/>
  <c r="D57" i="1"/>
  <c r="G57" i="1"/>
  <c r="J57" i="1"/>
  <c r="K57" i="1"/>
  <c r="L57" i="1"/>
  <c r="M57" i="1"/>
  <c r="B58" i="1"/>
  <c r="C58" i="1"/>
  <c r="D58" i="1"/>
  <c r="G58" i="1"/>
  <c r="J58" i="1"/>
  <c r="I58" i="1" s="1"/>
  <c r="K58" i="1"/>
  <c r="L58" i="1"/>
  <c r="M58" i="1"/>
  <c r="B59" i="1"/>
  <c r="C59" i="1"/>
  <c r="D59" i="1"/>
  <c r="G59" i="1"/>
  <c r="J59" i="1"/>
  <c r="K59" i="1"/>
  <c r="L59" i="1"/>
  <c r="M59" i="1"/>
  <c r="B60" i="1"/>
  <c r="C60" i="1"/>
  <c r="D60" i="1"/>
  <c r="G60" i="1"/>
  <c r="I60" i="1"/>
  <c r="J60" i="1"/>
  <c r="K60" i="1"/>
  <c r="L60" i="1"/>
  <c r="M60" i="1"/>
  <c r="B61" i="1"/>
  <c r="C61" i="1"/>
  <c r="D61" i="1"/>
  <c r="G61" i="1"/>
  <c r="J61" i="1"/>
  <c r="K61" i="1"/>
  <c r="L61" i="1"/>
  <c r="M61" i="1"/>
  <c r="B62" i="1"/>
  <c r="C62" i="1"/>
  <c r="D62" i="1"/>
  <c r="G62" i="1"/>
  <c r="J62" i="1"/>
  <c r="I62" i="1" s="1"/>
  <c r="K62" i="1"/>
  <c r="L62" i="1"/>
  <c r="M62" i="1"/>
  <c r="B63" i="1"/>
  <c r="C63" i="1"/>
  <c r="D63" i="1"/>
  <c r="G63" i="1"/>
  <c r="J63" i="1"/>
  <c r="K63" i="1"/>
  <c r="L63" i="1"/>
  <c r="M63" i="1"/>
  <c r="B64" i="1"/>
  <c r="C64" i="1"/>
  <c r="D64" i="1"/>
  <c r="G64" i="1"/>
  <c r="I64" i="1"/>
  <c r="J64" i="1"/>
  <c r="K64" i="1"/>
  <c r="L64" i="1"/>
  <c r="M64" i="1"/>
  <c r="B65" i="1"/>
  <c r="C65" i="1"/>
  <c r="D65" i="1"/>
  <c r="G65" i="1"/>
  <c r="J65" i="1"/>
  <c r="K65" i="1"/>
  <c r="L65" i="1"/>
  <c r="M65" i="1"/>
  <c r="B66" i="1"/>
  <c r="C66" i="1"/>
  <c r="D66" i="1"/>
  <c r="G66" i="1"/>
  <c r="J66" i="1"/>
  <c r="I66" i="1" s="1"/>
  <c r="K66" i="1"/>
  <c r="L66" i="1"/>
  <c r="M66" i="1"/>
  <c r="B67" i="1"/>
  <c r="C67" i="1"/>
  <c r="D67" i="1"/>
  <c r="G67" i="1"/>
  <c r="J67" i="1"/>
  <c r="K67" i="1"/>
  <c r="L67" i="1"/>
  <c r="M67" i="1"/>
  <c r="B68" i="1"/>
  <c r="C68" i="1"/>
  <c r="D68" i="1"/>
  <c r="G68" i="1"/>
  <c r="I68" i="1"/>
  <c r="J68" i="1"/>
  <c r="K68" i="1"/>
  <c r="L68" i="1"/>
  <c r="M68" i="1"/>
  <c r="B69" i="1"/>
  <c r="C69" i="1"/>
  <c r="D69" i="1"/>
  <c r="G69" i="1"/>
  <c r="J69" i="1"/>
  <c r="K69" i="1"/>
  <c r="L69" i="1"/>
  <c r="M69" i="1"/>
  <c r="B70" i="1"/>
  <c r="C70" i="1"/>
  <c r="D70" i="1"/>
  <c r="G70" i="1"/>
  <c r="J70" i="1"/>
  <c r="I70" i="1" s="1"/>
  <c r="K70" i="1"/>
  <c r="L70" i="1"/>
  <c r="M70" i="1"/>
  <c r="B71" i="1"/>
  <c r="C71" i="1"/>
  <c r="D71" i="1"/>
  <c r="G71" i="1"/>
  <c r="J71" i="1"/>
  <c r="K71" i="1"/>
  <c r="L71" i="1"/>
  <c r="M71" i="1"/>
  <c r="B72" i="1"/>
  <c r="C72" i="1"/>
  <c r="D72" i="1"/>
  <c r="G72" i="1"/>
  <c r="I72" i="1"/>
  <c r="J72" i="1"/>
  <c r="K72" i="1"/>
  <c r="L72" i="1"/>
  <c r="M72" i="1"/>
  <c r="B73" i="1"/>
  <c r="C73" i="1"/>
  <c r="D73" i="1"/>
  <c r="G73" i="1"/>
  <c r="J73" i="1"/>
  <c r="K73" i="1"/>
  <c r="L73" i="1"/>
  <c r="M73" i="1"/>
  <c r="B74" i="1"/>
  <c r="C74" i="1"/>
  <c r="D74" i="1"/>
  <c r="G74" i="1"/>
  <c r="J74" i="1"/>
  <c r="I74" i="1" s="1"/>
  <c r="K74" i="1"/>
  <c r="L74" i="1"/>
  <c r="M74" i="1"/>
  <c r="B75" i="1"/>
  <c r="C75" i="1"/>
  <c r="D75" i="1"/>
  <c r="G75" i="1"/>
  <c r="J75" i="1"/>
  <c r="K75" i="1"/>
  <c r="L75" i="1"/>
  <c r="M75" i="1"/>
  <c r="B76" i="1"/>
  <c r="C76" i="1"/>
  <c r="D76" i="1"/>
  <c r="G76" i="1"/>
  <c r="I76" i="1"/>
  <c r="J76" i="1"/>
  <c r="K76" i="1"/>
  <c r="L76" i="1"/>
  <c r="M76" i="1"/>
  <c r="B77" i="1"/>
  <c r="C77" i="1"/>
  <c r="D77" i="1"/>
  <c r="G77" i="1"/>
  <c r="J77" i="1"/>
  <c r="K77" i="1"/>
  <c r="L77" i="1"/>
  <c r="M77" i="1"/>
  <c r="B20" i="1"/>
  <c r="C20" i="1"/>
  <c r="D20" i="1"/>
  <c r="G20" i="1"/>
  <c r="J20" i="1"/>
  <c r="K20" i="1"/>
  <c r="L20" i="1"/>
  <c r="M20" i="1"/>
  <c r="B21" i="1"/>
  <c r="C21" i="1"/>
  <c r="D21" i="1"/>
  <c r="G21" i="1"/>
  <c r="J21" i="1"/>
  <c r="I21" i="1" s="1"/>
  <c r="K21" i="1"/>
  <c r="L21" i="1"/>
  <c r="M21" i="1"/>
  <c r="B22" i="1"/>
  <c r="C22" i="1"/>
  <c r="D22" i="1"/>
  <c r="G22" i="1"/>
  <c r="J22" i="1"/>
  <c r="I22" i="1" s="1"/>
  <c r="K22" i="1"/>
  <c r="L22" i="1"/>
  <c r="M22" i="1"/>
  <c r="B23" i="1"/>
  <c r="C23" i="1"/>
  <c r="D23" i="1"/>
  <c r="G23" i="1"/>
  <c r="I23" i="1"/>
  <c r="J23" i="1"/>
  <c r="K23" i="1"/>
  <c r="L23" i="1"/>
  <c r="M23" i="1"/>
  <c r="B24" i="1"/>
  <c r="C24" i="1"/>
  <c r="D24" i="1"/>
  <c r="G24" i="1"/>
  <c r="J24" i="1"/>
  <c r="K24" i="1"/>
  <c r="L24" i="1"/>
  <c r="M24" i="1"/>
  <c r="B25" i="1"/>
  <c r="C25" i="1"/>
  <c r="D25" i="1"/>
  <c r="G25" i="1"/>
  <c r="J25" i="1"/>
  <c r="I25" i="1" s="1"/>
  <c r="K25" i="1"/>
  <c r="L25" i="1"/>
  <c r="M25" i="1"/>
  <c r="B26" i="1"/>
  <c r="C26" i="1"/>
  <c r="D26" i="1"/>
  <c r="G26" i="1"/>
  <c r="J26" i="1"/>
  <c r="I26" i="1" s="1"/>
  <c r="K26" i="1"/>
  <c r="L26" i="1"/>
  <c r="M26" i="1"/>
  <c r="I24" i="1" l="1"/>
  <c r="I20" i="1"/>
  <c r="I77" i="1"/>
  <c r="I73" i="1"/>
  <c r="I69" i="1"/>
  <c r="I65" i="1"/>
  <c r="I61" i="1"/>
  <c r="I57" i="1"/>
  <c r="I53" i="1"/>
  <c r="I49" i="1"/>
  <c r="I45" i="1"/>
  <c r="I75" i="1"/>
  <c r="I71" i="1"/>
  <c r="I67" i="1"/>
  <c r="I63" i="1"/>
  <c r="I59" i="1"/>
  <c r="I55" i="1"/>
  <c r="I51" i="1"/>
  <c r="I47" i="1"/>
  <c r="I43" i="1"/>
  <c r="B10" i="1"/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B27" i="1" l="1"/>
  <c r="C27" i="1"/>
  <c r="D27" i="1"/>
  <c r="G27" i="1"/>
  <c r="K27" i="1"/>
  <c r="L27" i="1"/>
  <c r="I27" i="1" s="1"/>
  <c r="M27" i="1"/>
  <c r="B28" i="1"/>
  <c r="C28" i="1"/>
  <c r="D28" i="1"/>
  <c r="G28" i="1"/>
  <c r="K28" i="1"/>
  <c r="L28" i="1"/>
  <c r="I28" i="1" s="1"/>
  <c r="M28" i="1"/>
  <c r="B29" i="1"/>
  <c r="C29" i="1"/>
  <c r="D29" i="1"/>
  <c r="G29" i="1"/>
  <c r="K29" i="1"/>
  <c r="L29" i="1"/>
  <c r="I29" i="1" s="1"/>
  <c r="M29" i="1"/>
  <c r="B30" i="1"/>
  <c r="C30" i="1"/>
  <c r="D30" i="1"/>
  <c r="G30" i="1"/>
  <c r="K30" i="1"/>
  <c r="L30" i="1"/>
  <c r="I30" i="1" s="1"/>
  <c r="M30" i="1"/>
  <c r="B31" i="1"/>
  <c r="C31" i="1"/>
  <c r="D31" i="1"/>
  <c r="G31" i="1"/>
  <c r="K31" i="1"/>
  <c r="L31" i="1"/>
  <c r="I31" i="1" s="1"/>
  <c r="M31" i="1"/>
  <c r="B32" i="1"/>
  <c r="C32" i="1"/>
  <c r="D32" i="1"/>
  <c r="G32" i="1"/>
  <c r="K32" i="1"/>
  <c r="L32" i="1"/>
  <c r="I32" i="1" s="1"/>
  <c r="M32" i="1"/>
  <c r="B33" i="1"/>
  <c r="C33" i="1"/>
  <c r="D33" i="1"/>
  <c r="G33" i="1"/>
  <c r="K33" i="1"/>
  <c r="L33" i="1"/>
  <c r="I33" i="1" s="1"/>
  <c r="M33" i="1"/>
  <c r="B34" i="1"/>
  <c r="C34" i="1"/>
  <c r="D34" i="1"/>
  <c r="G34" i="1"/>
  <c r="K34" i="1"/>
  <c r="L34" i="1"/>
  <c r="I34" i="1" s="1"/>
  <c r="M34" i="1"/>
  <c r="B35" i="1"/>
  <c r="C35" i="1"/>
  <c r="D35" i="1"/>
  <c r="G35" i="1"/>
  <c r="K35" i="1"/>
  <c r="L35" i="1"/>
  <c r="I35" i="1" s="1"/>
  <c r="M35" i="1"/>
  <c r="B36" i="1"/>
  <c r="C36" i="1"/>
  <c r="D36" i="1"/>
  <c r="G36" i="1"/>
  <c r="K36" i="1"/>
  <c r="L36" i="1"/>
  <c r="I36" i="1" s="1"/>
  <c r="M36" i="1"/>
  <c r="B37" i="1"/>
  <c r="C37" i="1"/>
  <c r="D37" i="1"/>
  <c r="G37" i="1"/>
  <c r="K37" i="1"/>
  <c r="L37" i="1"/>
  <c r="I37" i="1" s="1"/>
  <c r="M37" i="1"/>
  <c r="B38" i="1"/>
  <c r="C38" i="1"/>
  <c r="D38" i="1"/>
  <c r="G38" i="1"/>
  <c r="K38" i="1"/>
  <c r="L38" i="1"/>
  <c r="I38" i="1" s="1"/>
  <c r="M38" i="1"/>
  <c r="B39" i="1"/>
  <c r="C39" i="1"/>
  <c r="D39" i="1"/>
  <c r="G39" i="1"/>
  <c r="K39" i="1"/>
  <c r="L39" i="1"/>
  <c r="I39" i="1" s="1"/>
  <c r="M39" i="1"/>
  <c r="B40" i="1"/>
  <c r="C40" i="1"/>
  <c r="D40" i="1"/>
  <c r="G40" i="1"/>
  <c r="K40" i="1"/>
  <c r="L40" i="1"/>
  <c r="I40" i="1" s="1"/>
  <c r="M40" i="1"/>
  <c r="B41" i="1"/>
  <c r="C41" i="1"/>
  <c r="D41" i="1"/>
  <c r="G41" i="1"/>
  <c r="K41" i="1"/>
  <c r="L41" i="1"/>
  <c r="I41" i="1" s="1"/>
  <c r="M41" i="1"/>
  <c r="B42" i="1"/>
  <c r="C42" i="1"/>
  <c r="D42" i="1"/>
  <c r="G42" i="1"/>
  <c r="K42" i="1"/>
  <c r="L42" i="1"/>
  <c r="I42" i="1" s="1"/>
  <c r="M42" i="1"/>
  <c r="J12" i="1" l="1"/>
</calcChain>
</file>

<file path=xl/sharedStrings.xml><?xml version="1.0" encoding="utf-8"?>
<sst xmlns="http://schemas.openxmlformats.org/spreadsheetml/2006/main" count="718" uniqueCount="300">
  <si>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</si>
  <si>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</si>
  <si>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</si>
  <si>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</si>
  <si>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</si>
  <si>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</si>
  <si>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</si>
  <si>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</si>
  <si>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</si>
  <si>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</si>
  <si>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</si>
  <si>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5 круг</t>
  </si>
  <si>
    <t>Фамилия Имя</t>
  </si>
  <si>
    <t>ОФИЦИАЛЬНЫЙ ПРОТОКОЛ РЕЗУЛЬТАТОВ</t>
  </si>
  <si>
    <t>ТЕХНИЧЕСКИЕ ДАННЫЕ ТРАССЫ:</t>
  </si>
  <si>
    <t>ДЛИНА КРУГА:</t>
  </si>
  <si>
    <t>КРУГОВ:</t>
  </si>
  <si>
    <t>Ефремова</t>
  </si>
  <si>
    <t>Наталья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</si>
  <si>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</si>
  <si>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</si>
  <si>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Юноши</t>
  </si>
  <si>
    <t>-</t>
  </si>
  <si>
    <t>Старт</t>
  </si>
  <si>
    <t>Финиш</t>
  </si>
  <si>
    <t>Лыжная гонка</t>
  </si>
  <si>
    <t>DNF</t>
  </si>
  <si>
    <t/>
  </si>
  <si>
    <t>Носенко</t>
  </si>
  <si>
    <t>7500М</t>
  </si>
  <si>
    <t>Масс-старт  
Масс-старт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</si>
  <si>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31 декабря 2018 года</t>
    </r>
  </si>
  <si>
    <t>Зуев</t>
  </si>
  <si>
    <t>Георгий</t>
  </si>
  <si>
    <t>М1</t>
  </si>
  <si>
    <t>12:20:01</t>
  </si>
  <si>
    <t>00:42:53,0</t>
  </si>
  <si>
    <t>13:02:54 (FINISH)</t>
  </si>
  <si>
    <t>Бугера</t>
  </si>
  <si>
    <t>Руслан</t>
  </si>
  <si>
    <t>00:43:20,0</t>
  </si>
  <si>
    <t>13:03:21 (FINISH)</t>
  </si>
  <si>
    <t>+27,0</t>
  </si>
  <si>
    <t>Кузьмин</t>
  </si>
  <si>
    <t>Михаил</t>
  </si>
  <si>
    <t>00:43:22,0</t>
  </si>
  <si>
    <t>13:03:23 (FINISH)</t>
  </si>
  <si>
    <t>+29,0</t>
  </si>
  <si>
    <t>Насилевский</t>
  </si>
  <si>
    <t>Александр</t>
  </si>
  <si>
    <t>00:44:30,0</t>
  </si>
  <si>
    <t>13:04:31 (FINISH)</t>
  </si>
  <si>
    <t>+1:37,0</t>
  </si>
  <si>
    <t>Ромейко</t>
  </si>
  <si>
    <t>Андрей</t>
  </si>
  <si>
    <t>00:44:53,0</t>
  </si>
  <si>
    <t>13:04:54 (FINISH)</t>
  </si>
  <si>
    <t>+2:00,0</t>
  </si>
  <si>
    <t>Захаров</t>
  </si>
  <si>
    <t>Владимлав</t>
  </si>
  <si>
    <t>00:44:54,0</t>
  </si>
  <si>
    <t>13:04:55 (FINISH)</t>
  </si>
  <si>
    <t>+2:01,0</t>
  </si>
  <si>
    <t>Иванов</t>
  </si>
  <si>
    <t>00:44:57,0</t>
  </si>
  <si>
    <t>13:04:58 (FINISH)</t>
  </si>
  <si>
    <t>+2:04,0</t>
  </si>
  <si>
    <t>Бадалов</t>
  </si>
  <si>
    <t>Павел</t>
  </si>
  <si>
    <t>00:45:26,0</t>
  </si>
  <si>
    <t>13:05:27 (FINISH)</t>
  </si>
  <si>
    <t>+2:33,0</t>
  </si>
  <si>
    <t>Соломатин</t>
  </si>
  <si>
    <t>00:46:15,0</t>
  </si>
  <si>
    <t>13:06:16 (FINISH)</t>
  </si>
  <si>
    <t>+3:22,0</t>
  </si>
  <si>
    <t>Ермолов</t>
  </si>
  <si>
    <t>00:46:17,0</t>
  </si>
  <si>
    <t>13:06:18 (FINISH)</t>
  </si>
  <si>
    <t>+3:24,0</t>
  </si>
  <si>
    <t>Терешин</t>
  </si>
  <si>
    <t>Дмитрий</t>
  </si>
  <si>
    <t>00:46:19,0</t>
  </si>
  <si>
    <t>13:06:20 (FINISH)</t>
  </si>
  <si>
    <t>+3:26,0</t>
  </si>
  <si>
    <t>Филиппов</t>
  </si>
  <si>
    <t>Алексей</t>
  </si>
  <si>
    <t>Ковалёв</t>
  </si>
  <si>
    <t>00:46:48,0</t>
  </si>
  <si>
    <t>13:06:49 (FINISH)</t>
  </si>
  <si>
    <t>+3:55,0</t>
  </si>
  <si>
    <t>Ильин</t>
  </si>
  <si>
    <t>Денис</t>
  </si>
  <si>
    <t>00:47:10,0</t>
  </si>
  <si>
    <t>13:07:11 (FINISH)</t>
  </si>
  <si>
    <t>+4:17,0</t>
  </si>
  <si>
    <t>Артем</t>
  </si>
  <si>
    <t>00:48:24,0</t>
  </si>
  <si>
    <t>13:08:25 (FINISH)</t>
  </si>
  <si>
    <t>+5:31,0</t>
  </si>
  <si>
    <t>Круковский</t>
  </si>
  <si>
    <t>00:48:35,0</t>
  </si>
  <si>
    <t>13:08:36 (FINISH)</t>
  </si>
  <si>
    <t>+5:42,0</t>
  </si>
  <si>
    <t>Суров</t>
  </si>
  <si>
    <t>00:49:14,0</t>
  </si>
  <si>
    <t>13:09:15 (FINISH)</t>
  </si>
  <si>
    <t>+6:21,0</t>
  </si>
  <si>
    <t>Щипанский</t>
  </si>
  <si>
    <t>00:49:16,0</t>
  </si>
  <si>
    <t>13:09:17,0 (FINISH)</t>
  </si>
  <si>
    <t>+6:23,0</t>
  </si>
  <si>
    <t>Бузуев</t>
  </si>
  <si>
    <t>00:49:18,0</t>
  </si>
  <si>
    <t>13:09:19 (FINISH)</t>
  </si>
  <si>
    <t>+6:25,0</t>
  </si>
  <si>
    <t>Массумов</t>
  </si>
  <si>
    <t>Равиль</t>
  </si>
  <si>
    <t>00:49:26,0</t>
  </si>
  <si>
    <t>13:09:27 (FINISH)</t>
  </si>
  <si>
    <t>+6:33,0</t>
  </si>
  <si>
    <t>Симакин</t>
  </si>
  <si>
    <t>00:50:15,0</t>
  </si>
  <si>
    <t>13:10:16 (FINISH)</t>
  </si>
  <si>
    <t>+7:22,0</t>
  </si>
  <si>
    <t>Тетюев</t>
  </si>
  <si>
    <t>Иван</t>
  </si>
  <si>
    <t>00:50:33,0</t>
  </si>
  <si>
    <t>13:10:34 (FINISH)</t>
  </si>
  <si>
    <t>+7:40,0</t>
  </si>
  <si>
    <t>Немков</t>
  </si>
  <si>
    <t>00:51:10,0</t>
  </si>
  <si>
    <t>13:11:11 (FINISH)</t>
  </si>
  <si>
    <t>+8:17,0</t>
  </si>
  <si>
    <t>Суслов</t>
  </si>
  <si>
    <t>00:51:22,0</t>
  </si>
  <si>
    <t>13:11:23 (FINISH)</t>
  </si>
  <si>
    <t>+8:29,0</t>
  </si>
  <si>
    <t>Ерофеев</t>
  </si>
  <si>
    <t>00:51:40,0</t>
  </si>
  <si>
    <t>13:11:41 (FINISH)</t>
  </si>
  <si>
    <t>+8:47,0</t>
  </si>
  <si>
    <t>Богданов</t>
  </si>
  <si>
    <t>00:51:59,0</t>
  </si>
  <si>
    <t>13:12:00 (FINISH)</t>
  </si>
  <si>
    <t>+9:06,0</t>
  </si>
  <si>
    <t>Горбачёв</t>
  </si>
  <si>
    <t>00:52:02,0</t>
  </si>
  <si>
    <t>13:12:03 (FINISH)</t>
  </si>
  <si>
    <t>+9:09,0</t>
  </si>
  <si>
    <t>Макаренко</t>
  </si>
  <si>
    <t>00:52:08,0</t>
  </si>
  <si>
    <t>13:12:09 (FINISH)</t>
  </si>
  <si>
    <t>+9:15,0</t>
  </si>
  <si>
    <t>Тимофеев</t>
  </si>
  <si>
    <t>00:52:28,0</t>
  </si>
  <si>
    <t>13:12:29 (FINISH)</t>
  </si>
  <si>
    <t>+9:35,0</t>
  </si>
  <si>
    <t>Быков</t>
  </si>
  <si>
    <t>00:52:32,0</t>
  </si>
  <si>
    <t>13:12:33 (FINISH)</t>
  </si>
  <si>
    <t>+9:39,0</t>
  </si>
  <si>
    <t>Фролкин</t>
  </si>
  <si>
    <t>Сергей</t>
  </si>
  <si>
    <t>00:52:33,0</t>
  </si>
  <si>
    <t>13:12:34 (FINISH)</t>
  </si>
  <si>
    <t>+9:40,0</t>
  </si>
  <si>
    <t>Юрин</t>
  </si>
  <si>
    <t>00:52:51,0</t>
  </si>
  <si>
    <t>13:12:52 (FINISH)</t>
  </si>
  <si>
    <t>+9:58,0</t>
  </si>
  <si>
    <t>Щеблыкин</t>
  </si>
  <si>
    <t>00:53:04,0</t>
  </si>
  <si>
    <t>13:13:05 (FINISH)</t>
  </si>
  <si>
    <t>+10:11,0</t>
  </si>
  <si>
    <t>Будкин</t>
  </si>
  <si>
    <t>00:53:30,0</t>
  </si>
  <si>
    <t>13:13:31 (FINISH)</t>
  </si>
  <si>
    <t>+10:37,0</t>
  </si>
  <si>
    <t>Ковалко</t>
  </si>
  <si>
    <t>Кирилл</t>
  </si>
  <si>
    <t>00:53:46,0</t>
  </si>
  <si>
    <t>13:13:47 (FINISH)</t>
  </si>
  <si>
    <t>+10:53,0</t>
  </si>
  <si>
    <t>Костицын</t>
  </si>
  <si>
    <t>00:53:49,0</t>
  </si>
  <si>
    <t>13:13:50 (FINISH)</t>
  </si>
  <si>
    <t>+10:56,0</t>
  </si>
  <si>
    <t>Корнилов</t>
  </si>
  <si>
    <t>00:53:55,0</t>
  </si>
  <si>
    <t>13:13:56 (FINISH)</t>
  </si>
  <si>
    <t>+11:02,0</t>
  </si>
  <si>
    <t>Горькин</t>
  </si>
  <si>
    <t>00:54:09,0</t>
  </si>
  <si>
    <t>13:14:10 (FINISH)</t>
  </si>
  <si>
    <t>+11:16,0</t>
  </si>
  <si>
    <t>Мякишев</t>
  </si>
  <si>
    <t>Виталий</t>
  </si>
  <si>
    <t>00:55:11,0</t>
  </si>
  <si>
    <t>13:15:12 (FINISH)</t>
  </si>
  <si>
    <t>+12:18,0</t>
  </si>
  <si>
    <t>Сущенко</t>
  </si>
  <si>
    <t>00:55:14,0</t>
  </si>
  <si>
    <t>13:15:15 (FINISH)</t>
  </si>
  <si>
    <t>+12:21,0</t>
  </si>
  <si>
    <t>Щелоков</t>
  </si>
  <si>
    <t>Николай</t>
  </si>
  <si>
    <t>00:55:24,0</t>
  </si>
  <si>
    <t>13:15:25 (FINISH)</t>
  </si>
  <si>
    <t>+12:31,0</t>
  </si>
  <si>
    <t>Зиневич</t>
  </si>
  <si>
    <t>Анатолий</t>
  </si>
  <si>
    <t>00:55:39,0</t>
  </si>
  <si>
    <t>13:15:40 (FINISH)</t>
  </si>
  <si>
    <t>+12:46,0</t>
  </si>
  <si>
    <t>Романовский</t>
  </si>
  <si>
    <t>Василий</t>
  </si>
  <si>
    <t>00:55:43,0</t>
  </si>
  <si>
    <t>13:15:44 (FINISH)</t>
  </si>
  <si>
    <t>+12:50,0</t>
  </si>
  <si>
    <t>Поддубный</t>
  </si>
  <si>
    <t>00:55:57,0</t>
  </si>
  <si>
    <t>13:15:58 (FINISH)</t>
  </si>
  <si>
    <t>+13:04,0</t>
  </si>
  <si>
    <t>Белышев</t>
  </si>
  <si>
    <t>Игорь</t>
  </si>
  <si>
    <t>00:56:05,0</t>
  </si>
  <si>
    <t>13:16:06 (FINISH)</t>
  </si>
  <si>
    <t>+13:12,0</t>
  </si>
  <si>
    <t>Макаров</t>
  </si>
  <si>
    <t>00:56:09,0</t>
  </si>
  <si>
    <t>13:16:10 (FINISH)</t>
  </si>
  <si>
    <t>+13:16,0</t>
  </si>
  <si>
    <t>Лесин</t>
  </si>
  <si>
    <t>00:57:14,0</t>
  </si>
  <si>
    <t>13:17:15 (FINISH)</t>
  </si>
  <si>
    <t>+14:21,0</t>
  </si>
  <si>
    <t>Сурнакин</t>
  </si>
  <si>
    <t>Антон</t>
  </si>
  <si>
    <t>00:57:32,0</t>
  </si>
  <si>
    <t>13:17:33,0 (FINISH)</t>
  </si>
  <si>
    <t>+14:39,0</t>
  </si>
  <si>
    <t>Веселов</t>
  </si>
  <si>
    <t>00:57:38,0</t>
  </si>
  <si>
    <t>13:17:39 (FINISH)</t>
  </si>
  <si>
    <t>+14:45,0</t>
  </si>
  <si>
    <t>Вансков</t>
  </si>
  <si>
    <t>00:57:57,0</t>
  </si>
  <si>
    <t>13:17:58,0 (FINISH)</t>
  </si>
  <si>
    <t>+15:04,0</t>
  </si>
  <si>
    <t>Евгений</t>
  </si>
  <si>
    <t>00:58:18,0</t>
  </si>
  <si>
    <t>13:18:19 (FINISH)</t>
  </si>
  <si>
    <t>+15:25,0</t>
  </si>
  <si>
    <t>Чурбаков</t>
  </si>
  <si>
    <t>00:58:26,0</t>
  </si>
  <si>
    <t>13:18:27 (FINISH)</t>
  </si>
  <si>
    <t>+15:33,0</t>
  </si>
  <si>
    <t>Зябрев</t>
  </si>
  <si>
    <t>01:00:37,0</t>
  </si>
  <si>
    <t>13:20:38,0 (FINISH)</t>
  </si>
  <si>
    <t>+17:44,0</t>
  </si>
  <si>
    <t>Бучнев</t>
  </si>
  <si>
    <t>01:02:57,0</t>
  </si>
  <si>
    <t>13:22:58 (FINISH)</t>
  </si>
  <si>
    <t>+20:04,0</t>
  </si>
  <si>
    <t>Дроздов</t>
  </si>
  <si>
    <t>Эдуард</t>
  </si>
  <si>
    <t>01:04:39,0</t>
  </si>
  <si>
    <t>13:24:40 (FINISH)</t>
  </si>
  <si>
    <t>+21:46,0</t>
  </si>
  <si>
    <t>Сенатов</t>
  </si>
  <si>
    <t>01:07:09,0</t>
  </si>
  <si>
    <t>13:27:10 (FINISH)</t>
  </si>
  <si>
    <t>+24:16,0</t>
  </si>
  <si>
    <t>Воробьев</t>
  </si>
  <si>
    <t>01:10:27,0</t>
  </si>
  <si>
    <t>13:30:28 (FINISH)</t>
  </si>
  <si>
    <t>+27:34,0</t>
  </si>
  <si>
    <t>Прилуцкий</t>
  </si>
  <si>
    <t>Роман</t>
  </si>
  <si>
    <t>01:29:51,0</t>
  </si>
  <si>
    <t>13:49:52 (FINISH)</t>
  </si>
  <si>
    <t>+46:58,0</t>
  </si>
  <si>
    <t>Гусев</t>
  </si>
  <si>
    <t>Коняхин</t>
  </si>
  <si>
    <t>Савельев</t>
  </si>
  <si>
    <t>Гарбузов</t>
  </si>
  <si>
    <t>Владимир</t>
  </si>
  <si>
    <t>Гутников</t>
  </si>
  <si>
    <t>Григорий</t>
  </si>
  <si>
    <t>Сучков</t>
  </si>
  <si>
    <t>Астахов</t>
  </si>
  <si>
    <t>Демченко</t>
  </si>
  <si>
    <t>Улизко</t>
  </si>
  <si>
    <t>Илья</t>
  </si>
  <si>
    <t>Матрушин</t>
  </si>
  <si>
    <t>Акимов</t>
  </si>
  <si>
    <t>Сазонов</t>
  </si>
  <si>
    <t>Новогодняя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</si>
</sst>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9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14" xfId="0" applyBorder="1"/>
    <xf numFmtId="0" fontId="0" fillId="0" borderId="19" xfId="0" applyBorder="1"/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23" fillId="0" borderId="28" xfId="0" applyFont="1" applyFill="1" applyBorder="1" applyAlignment="1">
      <alignment vertical="center"/>
    </xf>
    <xf numFmtId="0" fontId="0" fillId="0" borderId="29" xfId="0" applyBorder="1"/>
    <xf numFmtId="49" fontId="25" fillId="0" borderId="3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32" xfId="0" applyNumberFormat="1" applyFont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/>
    <xf numFmtId="46" fontId="0" fillId="0" borderId="11" xfId="0" applyNumberFormat="1" applyFont="1" applyFill="1" applyBorder="1" applyAlignment="1">
      <alignment horizontal="center" vertical="center" wrapText="1"/>
    </xf>
    <xf numFmtId="46" fontId="0" fillId="0" borderId="12" xfId="0" applyNumberFormat="1" applyFont="1" applyFill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right" vertical="center" wrapText="1" indent="2"/>
    </xf>
    <xf numFmtId="164" fontId="16" fillId="0" borderId="10" xfId="0" applyNumberFormat="1" applyFont="1" applyFill="1" applyBorder="1" applyAlignment="1">
      <alignment horizontal="left" vertical="center" wrapText="1" indent="2"/>
    </xf>
    <xf numFmtId="165" fontId="16" fillId="0" borderId="35" xfId="0" applyNumberFormat="1" applyFont="1" applyBorder="1" applyAlignment="1">
      <alignment horizontal="right" vertical="center" wrapText="1" indent="2"/>
    </xf>
    <xf numFmtId="21" fontId="0" fillId="0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46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left" vertical="center" wrapText="1" indent="2"/>
    </xf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0" xfId="0"/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B1" workbookViewId="0">
      <selection activeCell="B5" sqref="B5:M5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85546875" style="1" customWidth="1"/>
    <col min="8" max="8" width="9.140625" hidden="1" customWidth="1"/>
    <col min="9" max="11" width="10.7109375" hidden="1" customWidth="1"/>
    <col min="12" max="13" width="14.5703125" style="1" customWidth="1"/>
  </cols>
  <sheetData>
    <row r="1" spans="2:13" ht="15.75" x14ac:dyDescent="0.25">
      <c r="B1" s="77"/>
      <c r="C1" s="78"/>
      <c r="D1" s="78"/>
      <c r="E1" s="78"/>
      <c r="F1" s="78"/>
      <c r="G1" s="78"/>
      <c r="H1" s="78"/>
      <c r="I1" s="18"/>
      <c r="J1" s="18"/>
      <c r="K1" s="18"/>
      <c r="L1" s="26"/>
      <c r="M1" s="27"/>
    </row>
    <row r="2" spans="2:13" x14ac:dyDescent="0.25">
      <c r="B2" s="3"/>
      <c r="C2" s="4"/>
      <c r="D2" s="4"/>
      <c r="E2" s="4"/>
      <c r="F2" s="4"/>
      <c r="G2" s="4"/>
      <c r="H2" s="4"/>
      <c r="I2" s="25"/>
      <c r="J2" s="25"/>
      <c r="K2" s="25"/>
      <c r="L2" s="28"/>
      <c r="M2" s="29"/>
    </row>
    <row r="3" spans="2:13" x14ac:dyDescent="0.25">
      <c r="B3" s="3"/>
      <c r="C3" s="4"/>
      <c r="D3" s="4"/>
      <c r="E3" s="4"/>
      <c r="F3" s="4"/>
      <c r="G3" s="4"/>
      <c r="H3" s="4"/>
      <c r="I3" s="25"/>
      <c r="J3" s="25"/>
      <c r="K3" s="25"/>
      <c r="L3" s="28"/>
      <c r="M3" s="29"/>
    </row>
    <row r="4" spans="2:13" ht="26.25" customHeight="1" x14ac:dyDescent="0.4">
      <c r="B4" s="79" t="s">
        <v>299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5.75" customHeight="1" x14ac:dyDescent="0.25">
      <c r="B5" s="82" t="s">
        <v>25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2:13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8"/>
      <c r="C7" s="8"/>
      <c r="D7" s="8"/>
      <c r="E7" s="8"/>
      <c r="F7" s="8"/>
      <c r="G7" s="8"/>
      <c r="H7" s="8"/>
    </row>
    <row r="8" spans="2:13" ht="15.75" customHeight="1" x14ac:dyDescent="0.25">
      <c r="B8" s="85" t="s">
        <v>13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5.75" customHeight="1" x14ac:dyDescent="0.25">
      <c r="B9" s="72" t="s">
        <v>30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2:13" ht="15.75" customHeight="1" x14ac:dyDescent="0.25">
      <c r="B10" s="72" t="str">
        <f>CONCATENATE(IF(MID(Результаты!G2,1,1)="М","Мужчины, Группа ","Женщины, Группа "),Результаты!G2)</f>
        <v>Мужчины, Группа М1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5.75" thickBot="1" x14ac:dyDescent="0.3">
      <c r="B11" s="30"/>
      <c r="C11" s="30"/>
      <c r="D11" s="30"/>
      <c r="E11" s="30"/>
      <c r="F11" s="30"/>
      <c r="G11" s="30"/>
      <c r="H11" s="30"/>
      <c r="I11" s="25"/>
      <c r="J11" s="25"/>
      <c r="K11" s="25"/>
      <c r="L11" s="28"/>
      <c r="M11" s="28"/>
    </row>
    <row r="12" spans="2:13" x14ac:dyDescent="0.25">
      <c r="B12" s="9" t="s">
        <v>20</v>
      </c>
      <c r="C12" s="10"/>
      <c r="D12" s="11"/>
      <c r="E12" s="12"/>
      <c r="F12" s="13"/>
      <c r="G12" s="13"/>
      <c r="H12" s="18"/>
      <c r="I12" s="18"/>
      <c r="J12" s="75" t="str">
        <f>CONCATENATE("НАЧАЛО: ",TEXT(I20,"ЧЧ:ММ"))</f>
        <v>НАЧАЛО: 12:20</v>
      </c>
      <c r="K12" s="75"/>
      <c r="L12" s="75"/>
      <c r="M12" s="76"/>
    </row>
    <row r="13" spans="2:13" ht="15.75" thickBot="1" x14ac:dyDescent="0.3">
      <c r="B13" s="14" t="s">
        <v>31</v>
      </c>
      <c r="C13" s="15"/>
      <c r="D13" s="15"/>
      <c r="E13" s="16"/>
      <c r="F13" s="17"/>
      <c r="G13" s="17"/>
      <c r="H13" s="19"/>
      <c r="I13" s="19"/>
      <c r="J13" s="19"/>
      <c r="K13" s="19"/>
      <c r="L13" s="73"/>
      <c r="M13" s="74"/>
    </row>
    <row r="15" spans="2:13" hidden="1" x14ac:dyDescent="0.25">
      <c r="B15" s="69" t="s">
        <v>14</v>
      </c>
      <c r="C15" s="70"/>
      <c r="D15" s="70"/>
      <c r="E15" s="70"/>
      <c r="F15" s="70"/>
      <c r="G15" s="71"/>
      <c r="K15" s="1"/>
      <c r="M15"/>
    </row>
    <row r="16" spans="2:13" hidden="1" x14ac:dyDescent="0.25">
      <c r="B16" s="20" t="s">
        <v>15</v>
      </c>
      <c r="C16" s="35"/>
      <c r="D16" s="35"/>
      <c r="E16" s="36"/>
      <c r="F16" s="36"/>
      <c r="G16" s="37" t="s">
        <v>29</v>
      </c>
      <c r="H16" s="1"/>
      <c r="L16"/>
      <c r="M16"/>
    </row>
    <row r="17" spans="1:13" ht="15.75" hidden="1" thickBot="1" x14ac:dyDescent="0.3">
      <c r="B17" s="21" t="s">
        <v>16</v>
      </c>
      <c r="C17" s="22"/>
      <c r="D17" s="23"/>
      <c r="E17" s="19"/>
      <c r="F17" s="19"/>
      <c r="G17" s="24">
        <v>2</v>
      </c>
      <c r="H17" s="1"/>
      <c r="L17"/>
      <c r="M17"/>
    </row>
    <row r="18" spans="1:13" ht="15.75" thickBot="1" x14ac:dyDescent="0.3"/>
    <row r="19" spans="1:13" s="2" customFormat="1" ht="37.5" customHeight="1" thickBot="1" x14ac:dyDescent="0.3">
      <c r="A19" s="34" t="s">
        <v>0</v>
      </c>
      <c r="B19" s="31" t="s">
        <v>10</v>
      </c>
      <c r="C19" s="32" t="s">
        <v>1</v>
      </c>
      <c r="D19" s="32" t="s">
        <v>12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23</v>
      </c>
      <c r="J19" s="32" t="s">
        <v>24</v>
      </c>
      <c r="K19" s="32" t="s">
        <v>11</v>
      </c>
      <c r="L19" s="32" t="s">
        <v>6</v>
      </c>
      <c r="M19" s="33" t="s">
        <v>8</v>
      </c>
    </row>
    <row r="20" spans="1:13" x14ac:dyDescent="0.25">
      <c r="A20" s="66">
        <v>1</v>
      </c>
      <c r="B20" s="43">
        <f>Результаты!B2</f>
        <v>1</v>
      </c>
      <c r="C20" s="38">
        <f>Результаты!C2</f>
        <v>448</v>
      </c>
      <c r="D20" s="44" t="str">
        <f>CONCATENATE(Результаты!D2," ",Результаты!E2)</f>
        <v>Зуев Георгий</v>
      </c>
      <c r="E20" s="44" t="s">
        <v>17</v>
      </c>
      <c r="F20" s="38" t="s">
        <v>18</v>
      </c>
      <c r="G20" s="38">
        <f>Результаты!F2</f>
        <v>1972</v>
      </c>
      <c r="H20" s="49" t="s">
        <v>21</v>
      </c>
      <c r="I20" s="53">
        <f t="shared" ref="I20:I26" si="0">(J20-L20)</f>
        <v>0.51388888888888895</v>
      </c>
      <c r="J20" s="59">
        <f>MID(Результаты!J2,1,8)-TIME(0,0,1)</f>
        <v>0.54366898148148157</v>
      </c>
      <c r="K20" s="38" t="str">
        <f>MID(Результаты!I2,77,8)</f>
        <v/>
      </c>
      <c r="L20" s="39" t="str">
        <f>Результаты!I2</f>
        <v>00:42:53,0</v>
      </c>
      <c r="M20" s="46" t="str">
        <f>Результаты!K2</f>
        <v>+00,0</v>
      </c>
    </row>
    <row r="21" spans="1:13" s="52" customFormat="1" x14ac:dyDescent="0.25">
      <c r="A21" s="67"/>
      <c r="B21" s="48">
        <f>Результаты!B3</f>
        <v>2</v>
      </c>
      <c r="C21" s="47">
        <f>Результаты!C3</f>
        <v>428</v>
      </c>
      <c r="D21" s="45" t="str">
        <f>CONCATENATE(Результаты!D3," ",Результаты!E3)</f>
        <v>Бугера Руслан</v>
      </c>
      <c r="E21" s="45" t="s">
        <v>17</v>
      </c>
      <c r="F21" s="47" t="s">
        <v>18</v>
      </c>
      <c r="G21" s="47">
        <f>Результаты!F3</f>
        <v>1971</v>
      </c>
      <c r="H21" s="51" t="s">
        <v>21</v>
      </c>
      <c r="I21" s="60">
        <f t="shared" si="0"/>
        <v>0.51388888888888895</v>
      </c>
      <c r="J21" s="61">
        <f>MID(Результаты!J3,1,8)-TIME(0,0,1)</f>
        <v>0.54398148148148151</v>
      </c>
      <c r="K21" s="47" t="str">
        <f>MID(Результаты!I3,77,8)</f>
        <v/>
      </c>
      <c r="L21" s="56" t="str">
        <f>Результаты!I3</f>
        <v>00:43:20,0</v>
      </c>
      <c r="M21" s="57" t="str">
        <f>Результаты!K3</f>
        <v>+27,0</v>
      </c>
    </row>
    <row r="22" spans="1:13" x14ac:dyDescent="0.25">
      <c r="A22" s="67">
        <v>2</v>
      </c>
      <c r="B22" s="48">
        <f>Результаты!B4</f>
        <v>3</v>
      </c>
      <c r="C22" s="47">
        <f>Результаты!C4</f>
        <v>447</v>
      </c>
      <c r="D22" s="45" t="str">
        <f>CONCATENATE(Результаты!D4," ",Результаты!E4)</f>
        <v>Кузьмин Михаил</v>
      </c>
      <c r="E22" s="45" t="s">
        <v>17</v>
      </c>
      <c r="F22" s="47" t="s">
        <v>18</v>
      </c>
      <c r="G22" s="47">
        <f>Результаты!F4</f>
        <v>1975</v>
      </c>
      <c r="H22" s="51" t="s">
        <v>21</v>
      </c>
      <c r="I22" s="60">
        <f t="shared" si="0"/>
        <v>0.51388888888888895</v>
      </c>
      <c r="J22" s="61">
        <f>MID(Результаты!J4,1,8)-TIME(0,0,1)</f>
        <v>0.5440046296296297</v>
      </c>
      <c r="K22" s="47" t="str">
        <f>MID(Результаты!I4,77,8)</f>
        <v/>
      </c>
      <c r="L22" s="56" t="str">
        <f>Результаты!I4</f>
        <v>00:43:22,0</v>
      </c>
      <c r="M22" s="57" t="str">
        <f>Результаты!K4</f>
        <v>+29,0</v>
      </c>
    </row>
    <row r="23" spans="1:13" x14ac:dyDescent="0.25">
      <c r="A23" s="67"/>
      <c r="B23" s="48">
        <f>Результаты!B5</f>
        <v>4</v>
      </c>
      <c r="C23" s="47">
        <f>Результаты!C5</f>
        <v>408</v>
      </c>
      <c r="D23" s="45" t="str">
        <f>CONCATENATE(Результаты!D5," ",Результаты!E5)</f>
        <v>Насилевский Александр</v>
      </c>
      <c r="E23" s="45" t="s">
        <v>17</v>
      </c>
      <c r="F23" s="47" t="s">
        <v>18</v>
      </c>
      <c r="G23" s="47">
        <f>Результаты!F5</f>
        <v>1972</v>
      </c>
      <c r="H23" s="51" t="s">
        <v>21</v>
      </c>
      <c r="I23" s="60">
        <f t="shared" si="0"/>
        <v>0.51388888888888884</v>
      </c>
      <c r="J23" s="61">
        <f>MID(Результаты!J5,1,8)-TIME(0,0,1)</f>
        <v>0.54479166666666667</v>
      </c>
      <c r="K23" s="47" t="str">
        <f>MID(Результаты!I5,77,8)</f>
        <v/>
      </c>
      <c r="L23" s="56" t="str">
        <f>Результаты!I5</f>
        <v>00:44:30,0</v>
      </c>
      <c r="M23" s="57" t="str">
        <f>Результаты!K5</f>
        <v>+1:37,0</v>
      </c>
    </row>
    <row r="24" spans="1:13" x14ac:dyDescent="0.25">
      <c r="A24" s="67"/>
      <c r="B24" s="48">
        <f>Результаты!B6</f>
        <v>5</v>
      </c>
      <c r="C24" s="47">
        <f>Результаты!C6</f>
        <v>419</v>
      </c>
      <c r="D24" s="45" t="str">
        <f>CONCATENATE(Результаты!D6," ",Результаты!E6)</f>
        <v>Ромейко Андрей</v>
      </c>
      <c r="E24" s="45" t="s">
        <v>17</v>
      </c>
      <c r="F24" s="47" t="s">
        <v>18</v>
      </c>
      <c r="G24" s="47">
        <f>Результаты!F6</f>
        <v>1974</v>
      </c>
      <c r="H24" s="51" t="s">
        <v>21</v>
      </c>
      <c r="I24" s="60">
        <f t="shared" si="0"/>
        <v>0.51388888888888895</v>
      </c>
      <c r="J24" s="61">
        <f>MID(Результаты!J6,1,8)-TIME(0,0,1)</f>
        <v>0.54505787037037046</v>
      </c>
      <c r="K24" s="47" t="str">
        <f>MID(Результаты!I6,77,8)</f>
        <v/>
      </c>
      <c r="L24" s="56" t="str">
        <f>Результаты!I6</f>
        <v>00:44:53,0</v>
      </c>
      <c r="M24" s="57" t="str">
        <f>Результаты!K6</f>
        <v>+2:00,0</v>
      </c>
    </row>
    <row r="25" spans="1:13" x14ac:dyDescent="0.25">
      <c r="A25" s="67"/>
      <c r="B25" s="48">
        <f>Результаты!B7</f>
        <v>6</v>
      </c>
      <c r="C25" s="47">
        <f>Результаты!C7</f>
        <v>415</v>
      </c>
      <c r="D25" s="45" t="str">
        <f>CONCATENATE(Результаты!D7," ",Результаты!E7)</f>
        <v>Захаров Владимлав</v>
      </c>
      <c r="E25" s="45" t="s">
        <v>17</v>
      </c>
      <c r="F25" s="47" t="s">
        <v>18</v>
      </c>
      <c r="G25" s="47">
        <f>Результаты!F7</f>
        <v>1970</v>
      </c>
      <c r="H25" s="51" t="s">
        <v>21</v>
      </c>
      <c r="I25" s="60">
        <f t="shared" si="0"/>
        <v>0.51388888888888895</v>
      </c>
      <c r="J25" s="61">
        <f>MID(Результаты!J7,1,8)-TIME(0,0,1)</f>
        <v>0.5450694444444445</v>
      </c>
      <c r="K25" s="47" t="str">
        <f>MID(Результаты!I7,77,8)</f>
        <v/>
      </c>
      <c r="L25" s="56" t="str">
        <f>Результаты!I7</f>
        <v>00:44:54,0</v>
      </c>
      <c r="M25" s="57" t="str">
        <f>Результаты!K7</f>
        <v>+2:01,0</v>
      </c>
    </row>
    <row r="26" spans="1:13" x14ac:dyDescent="0.25">
      <c r="A26" s="67"/>
      <c r="B26" s="48">
        <f>Результаты!B8</f>
        <v>7</v>
      </c>
      <c r="C26" s="47">
        <f>Результаты!C8</f>
        <v>452</v>
      </c>
      <c r="D26" s="45" t="str">
        <f>CONCATENATE(Результаты!D8," ",Результаты!E8)</f>
        <v>Иванов Александр</v>
      </c>
      <c r="E26" s="45" t="s">
        <v>17</v>
      </c>
      <c r="F26" s="47" t="s">
        <v>18</v>
      </c>
      <c r="G26" s="47">
        <f>Результаты!F8</f>
        <v>1972</v>
      </c>
      <c r="H26" s="51" t="s">
        <v>21</v>
      </c>
      <c r="I26" s="60">
        <f t="shared" si="0"/>
        <v>0.51388888888888895</v>
      </c>
      <c r="J26" s="61">
        <f>MID(Результаты!J8,1,8)-TIME(0,0,1)</f>
        <v>0.54510416666666672</v>
      </c>
      <c r="K26" s="47" t="str">
        <f>MID(Результаты!I8,77,8)</f>
        <v/>
      </c>
      <c r="L26" s="56" t="str">
        <f>Результаты!I8</f>
        <v>00:44:57,0</v>
      </c>
      <c r="M26" s="57" t="str">
        <f>Результаты!K8</f>
        <v>+2:04,0</v>
      </c>
    </row>
    <row r="27" spans="1:13" x14ac:dyDescent="0.25">
      <c r="A27" s="67"/>
      <c r="B27" s="48">
        <f>Результаты!B9</f>
        <v>8</v>
      </c>
      <c r="C27" s="47">
        <f>Результаты!C9</f>
        <v>471</v>
      </c>
      <c r="D27" s="45" t="str">
        <f>CONCATENATE(Результаты!D9," ",Результаты!E9)</f>
        <v>Бадалов Павел</v>
      </c>
      <c r="E27" s="45" t="s">
        <v>17</v>
      </c>
      <c r="F27" s="47" t="s">
        <v>18</v>
      </c>
      <c r="G27" s="47">
        <f>Результаты!F9</f>
        <v>1971</v>
      </c>
      <c r="H27" s="51" t="s">
        <v>21</v>
      </c>
      <c r="I27" s="60">
        <f t="shared" ref="I27:I42" si="1">(J27-L27)</f>
        <v>0.51388888888888895</v>
      </c>
      <c r="J27" s="61">
        <f>MID(Результаты!J9,1,8)-TIME(0,0,1)</f>
        <v>0.54543981481481485</v>
      </c>
      <c r="K27" s="47" t="str">
        <f>MID(Результаты!I9,77,8)</f>
        <v/>
      </c>
      <c r="L27" s="56" t="str">
        <f>Результаты!I9</f>
        <v>00:45:26,0</v>
      </c>
      <c r="M27" s="57" t="str">
        <f>Результаты!K9</f>
        <v>+2:33,0</v>
      </c>
    </row>
    <row r="28" spans="1:13" x14ac:dyDescent="0.25">
      <c r="A28" s="67"/>
      <c r="B28" s="48">
        <f>Результаты!B10</f>
        <v>9</v>
      </c>
      <c r="C28" s="47">
        <f>Результаты!C10</f>
        <v>451</v>
      </c>
      <c r="D28" s="45" t="str">
        <f>CONCATENATE(Результаты!D10," ",Результаты!E10)</f>
        <v>Соломатин Михаил</v>
      </c>
      <c r="E28" s="45" t="s">
        <v>17</v>
      </c>
      <c r="F28" s="47" t="s">
        <v>18</v>
      </c>
      <c r="G28" s="47">
        <f>Результаты!F10</f>
        <v>1973</v>
      </c>
      <c r="H28" s="51" t="s">
        <v>21</v>
      </c>
      <c r="I28" s="60">
        <f t="shared" si="1"/>
        <v>0.51388888888888895</v>
      </c>
      <c r="J28" s="61">
        <f>MID(Результаты!J10,1,8)-TIME(0,0,1)</f>
        <v>0.54600694444444453</v>
      </c>
      <c r="K28" s="47" t="str">
        <f>MID(Результаты!I10,77,8)</f>
        <v/>
      </c>
      <c r="L28" s="56" t="str">
        <f>Результаты!I10</f>
        <v>00:46:15,0</v>
      </c>
      <c r="M28" s="57" t="str">
        <f>Результаты!K10</f>
        <v>+3:22,0</v>
      </c>
    </row>
    <row r="29" spans="1:13" x14ac:dyDescent="0.25">
      <c r="A29" s="67"/>
      <c r="B29" s="48">
        <f>Результаты!B11</f>
        <v>10</v>
      </c>
      <c r="C29" s="47">
        <f>Результаты!C11</f>
        <v>437</v>
      </c>
      <c r="D29" s="45" t="str">
        <f>CONCATENATE(Результаты!D11," ",Результаты!E11)</f>
        <v>Ермолов Андрей</v>
      </c>
      <c r="E29" s="45" t="s">
        <v>17</v>
      </c>
      <c r="F29" s="47" t="s">
        <v>18</v>
      </c>
      <c r="G29" s="47">
        <f>Результаты!F11</f>
        <v>1976</v>
      </c>
      <c r="H29" s="51" t="s">
        <v>21</v>
      </c>
      <c r="I29" s="60">
        <f t="shared" si="1"/>
        <v>0.51388888888888895</v>
      </c>
      <c r="J29" s="61">
        <f>MID(Результаты!J11,1,8)-TIME(0,0,1)</f>
        <v>0.54603009259259261</v>
      </c>
      <c r="K29" s="47" t="str">
        <f>MID(Результаты!I11,77,8)</f>
        <v/>
      </c>
      <c r="L29" s="56" t="str">
        <f>Результаты!I11</f>
        <v>00:46:17,0</v>
      </c>
      <c r="M29" s="57" t="str">
        <f>Результаты!K11</f>
        <v>+3:24,0</v>
      </c>
    </row>
    <row r="30" spans="1:13" x14ac:dyDescent="0.25">
      <c r="A30" s="67"/>
      <c r="B30" s="48">
        <f>Результаты!B12</f>
        <v>11</v>
      </c>
      <c r="C30" s="47">
        <f>Результаты!C12</f>
        <v>414</v>
      </c>
      <c r="D30" s="45" t="str">
        <f>CONCATENATE(Результаты!D12," ",Результаты!E12)</f>
        <v>Терешин Дмитрий</v>
      </c>
      <c r="E30" s="45" t="s">
        <v>17</v>
      </c>
      <c r="F30" s="47" t="s">
        <v>18</v>
      </c>
      <c r="G30" s="47">
        <f>Результаты!F12</f>
        <v>1973</v>
      </c>
      <c r="H30" s="51" t="s">
        <v>21</v>
      </c>
      <c r="I30" s="60">
        <f t="shared" si="1"/>
        <v>0.51388888888888895</v>
      </c>
      <c r="J30" s="61">
        <f>MID(Результаты!J12,1,8)-TIME(0,0,1)</f>
        <v>0.5460532407407408</v>
      </c>
      <c r="K30" s="47" t="str">
        <f>MID(Результаты!I12,77,8)</f>
        <v/>
      </c>
      <c r="L30" s="56" t="str">
        <f>Результаты!I12</f>
        <v>00:46:19,0</v>
      </c>
      <c r="M30" s="57" t="str">
        <f>Результаты!K12</f>
        <v>+3:26,0</v>
      </c>
    </row>
    <row r="31" spans="1:13" x14ac:dyDescent="0.25">
      <c r="A31" s="67"/>
      <c r="B31" s="48">
        <f>Результаты!B13</f>
        <v>12</v>
      </c>
      <c r="C31" s="47">
        <f>Результаты!C13</f>
        <v>466</v>
      </c>
      <c r="D31" s="45" t="str">
        <f>CONCATENATE(Результаты!D13," ",Результаты!E13)</f>
        <v>Филиппов Алексей</v>
      </c>
      <c r="E31" s="45" t="s">
        <v>17</v>
      </c>
      <c r="F31" s="47" t="s">
        <v>18</v>
      </c>
      <c r="G31" s="47">
        <f>Результаты!F13</f>
        <v>1976</v>
      </c>
      <c r="H31" s="51" t="s">
        <v>21</v>
      </c>
      <c r="I31" s="60">
        <f t="shared" si="1"/>
        <v>0.51388888888888895</v>
      </c>
      <c r="J31" s="61">
        <f>MID(Результаты!J13,1,8)-TIME(0,0,1)</f>
        <v>0.5460532407407408</v>
      </c>
      <c r="K31" s="47" t="str">
        <f>MID(Результаты!I13,77,8)</f>
        <v/>
      </c>
      <c r="L31" s="56" t="str">
        <f>Результаты!I13</f>
        <v>00:46:19,0</v>
      </c>
      <c r="M31" s="57" t="str">
        <f>Результаты!K13</f>
        <v>+3:26,0</v>
      </c>
    </row>
    <row r="32" spans="1:13" x14ac:dyDescent="0.25">
      <c r="A32" s="67"/>
      <c r="B32" s="48">
        <f>Результаты!B14</f>
        <v>13</v>
      </c>
      <c r="C32" s="47">
        <f>Результаты!C14</f>
        <v>453</v>
      </c>
      <c r="D32" s="45" t="str">
        <f>CONCATENATE(Результаты!D14," ",Результаты!E14)</f>
        <v>Ковалёв Алексей</v>
      </c>
      <c r="E32" s="45" t="s">
        <v>17</v>
      </c>
      <c r="F32" s="47" t="s">
        <v>18</v>
      </c>
      <c r="G32" s="47">
        <f>Результаты!F14</f>
        <v>1974</v>
      </c>
      <c r="H32" s="51" t="s">
        <v>21</v>
      </c>
      <c r="I32" s="60">
        <f t="shared" si="1"/>
        <v>0.51388888888888895</v>
      </c>
      <c r="J32" s="61">
        <f>MID(Результаты!J14,1,8)-TIME(0,0,1)</f>
        <v>0.54638888888888892</v>
      </c>
      <c r="K32" s="47" t="str">
        <f>MID(Результаты!I14,77,8)</f>
        <v/>
      </c>
      <c r="L32" s="56" t="str">
        <f>Результаты!I14</f>
        <v>00:46:48,0</v>
      </c>
      <c r="M32" s="57" t="str">
        <f>Результаты!K14</f>
        <v>+3:55,0</v>
      </c>
    </row>
    <row r="33" spans="1:13" x14ac:dyDescent="0.25">
      <c r="A33" s="67"/>
      <c r="B33" s="48">
        <f>Результаты!B15</f>
        <v>14</v>
      </c>
      <c r="C33" s="47">
        <f>Результаты!C15</f>
        <v>401</v>
      </c>
      <c r="D33" s="45" t="str">
        <f>CONCATENATE(Результаты!D15," ",Результаты!E15)</f>
        <v>Ильин Денис</v>
      </c>
      <c r="E33" s="45" t="s">
        <v>17</v>
      </c>
      <c r="F33" s="47" t="s">
        <v>18</v>
      </c>
      <c r="G33" s="47">
        <f>Результаты!F15</f>
        <v>1975</v>
      </c>
      <c r="H33" s="51" t="s">
        <v>21</v>
      </c>
      <c r="I33" s="60">
        <f t="shared" si="1"/>
        <v>0.51388888888888895</v>
      </c>
      <c r="J33" s="61">
        <f>MID(Результаты!J15,1,8)-TIME(0,0,1)</f>
        <v>0.54664351851851856</v>
      </c>
      <c r="K33" s="47" t="str">
        <f>MID(Результаты!I15,77,8)</f>
        <v/>
      </c>
      <c r="L33" s="56" t="str">
        <f>Результаты!I15</f>
        <v>00:47:10,0</v>
      </c>
      <c r="M33" s="57" t="str">
        <f>Результаты!K15</f>
        <v>+4:17,0</v>
      </c>
    </row>
    <row r="34" spans="1:13" x14ac:dyDescent="0.25">
      <c r="A34" s="67"/>
      <c r="B34" s="48">
        <f>Результаты!B16</f>
        <v>15</v>
      </c>
      <c r="C34" s="47">
        <f>Результаты!C16</f>
        <v>413</v>
      </c>
      <c r="D34" s="45" t="str">
        <f>CONCATENATE(Результаты!D16," ",Результаты!E16)</f>
        <v>Носенко Артем</v>
      </c>
      <c r="E34" s="45" t="s">
        <v>17</v>
      </c>
      <c r="F34" s="47" t="s">
        <v>18</v>
      </c>
      <c r="G34" s="47">
        <f>Результаты!F16</f>
        <v>1978</v>
      </c>
      <c r="H34" s="51" t="s">
        <v>21</v>
      </c>
      <c r="I34" s="60">
        <f t="shared" si="1"/>
        <v>0.51388888888888884</v>
      </c>
      <c r="J34" s="61">
        <f>MID(Результаты!J16,1,8)-TIME(0,0,1)</f>
        <v>0.54749999999999999</v>
      </c>
      <c r="K34" s="47" t="str">
        <f>MID(Результаты!I16,77,8)</f>
        <v/>
      </c>
      <c r="L34" s="56" t="str">
        <f>Результаты!I16</f>
        <v>00:48:24,0</v>
      </c>
      <c r="M34" s="57" t="str">
        <f>Результаты!K16</f>
        <v>+5:31,0</v>
      </c>
    </row>
    <row r="35" spans="1:13" x14ac:dyDescent="0.25">
      <c r="A35" s="67"/>
      <c r="B35" s="48">
        <f>Результаты!B17</f>
        <v>16</v>
      </c>
      <c r="C35" s="47">
        <f>Результаты!C17</f>
        <v>424</v>
      </c>
      <c r="D35" s="45" t="str">
        <f>CONCATENATE(Результаты!D17," ",Результаты!E17)</f>
        <v>Круковский Дмитрий</v>
      </c>
      <c r="E35" s="45" t="s">
        <v>17</v>
      </c>
      <c r="F35" s="47" t="s">
        <v>18</v>
      </c>
      <c r="G35" s="47">
        <f>Результаты!F17</f>
        <v>1975</v>
      </c>
      <c r="H35" s="51" t="s">
        <v>21</v>
      </c>
      <c r="I35" s="60">
        <f t="shared" si="1"/>
        <v>0.51388888888888895</v>
      </c>
      <c r="J35" s="61">
        <f>MID(Результаты!J17,1,8)-TIME(0,0,1)</f>
        <v>0.54762731481481486</v>
      </c>
      <c r="K35" s="47" t="str">
        <f>MID(Результаты!I17,77,8)</f>
        <v/>
      </c>
      <c r="L35" s="56" t="str">
        <f>Результаты!I17</f>
        <v>00:48:35,0</v>
      </c>
      <c r="M35" s="57" t="str">
        <f>Результаты!K17</f>
        <v>+5:42,0</v>
      </c>
    </row>
    <row r="36" spans="1:13" x14ac:dyDescent="0.25">
      <c r="A36" s="67"/>
      <c r="B36" s="48">
        <f>Результаты!B18</f>
        <v>17</v>
      </c>
      <c r="C36" s="47">
        <f>Результаты!C18</f>
        <v>416</v>
      </c>
      <c r="D36" s="45" t="str">
        <f>CONCATENATE(Результаты!D18," ",Результаты!E18)</f>
        <v>Суров Андрей</v>
      </c>
      <c r="E36" s="45" t="s">
        <v>17</v>
      </c>
      <c r="F36" s="47" t="s">
        <v>18</v>
      </c>
      <c r="G36" s="47">
        <f>Результаты!F18</f>
        <v>1974</v>
      </c>
      <c r="H36" s="51" t="s">
        <v>21</v>
      </c>
      <c r="I36" s="60">
        <f t="shared" si="1"/>
        <v>0.51388888888888884</v>
      </c>
      <c r="J36" s="61">
        <f>MID(Результаты!J18,1,8)-TIME(0,0,1)</f>
        <v>0.54807870370370371</v>
      </c>
      <c r="K36" s="47" t="str">
        <f>MID(Результаты!I18,77,8)</f>
        <v/>
      </c>
      <c r="L36" s="56" t="str">
        <f>Результаты!I18</f>
        <v>00:49:14,0</v>
      </c>
      <c r="M36" s="57" t="str">
        <f>Результаты!K18</f>
        <v>+6:21,0</v>
      </c>
    </row>
    <row r="37" spans="1:13" x14ac:dyDescent="0.25">
      <c r="A37" s="67"/>
      <c r="B37" s="48">
        <f>Результаты!B19</f>
        <v>18</v>
      </c>
      <c r="C37" s="47">
        <f>Результаты!C19</f>
        <v>423</v>
      </c>
      <c r="D37" s="45" t="str">
        <f>CONCATENATE(Результаты!D19," ",Результаты!E19)</f>
        <v>Щипанский Александр</v>
      </c>
      <c r="E37" s="45" t="s">
        <v>17</v>
      </c>
      <c r="F37" s="47" t="s">
        <v>18</v>
      </c>
      <c r="G37" s="47">
        <f>Результаты!F19</f>
        <v>1969</v>
      </c>
      <c r="H37" s="51" t="s">
        <v>21</v>
      </c>
      <c r="I37" s="60">
        <f t="shared" si="1"/>
        <v>0.51388888888888895</v>
      </c>
      <c r="J37" s="61">
        <f>MID(Результаты!J19,1,8)-TIME(0,0,1)</f>
        <v>0.5481018518518519</v>
      </c>
      <c r="K37" s="47" t="str">
        <f>MID(Результаты!I19,77,8)</f>
        <v/>
      </c>
      <c r="L37" s="56" t="str">
        <f>Результаты!I19</f>
        <v>00:49:16,0</v>
      </c>
      <c r="M37" s="57" t="str">
        <f>Результаты!K19</f>
        <v>+6:23,0</v>
      </c>
    </row>
    <row r="38" spans="1:13" x14ac:dyDescent="0.25">
      <c r="A38" s="67"/>
      <c r="B38" s="48">
        <f>Результаты!B20</f>
        <v>19</v>
      </c>
      <c r="C38" s="47">
        <f>Результаты!C20</f>
        <v>403</v>
      </c>
      <c r="D38" s="45" t="str">
        <f>CONCATENATE(Результаты!D20," ",Результаты!E20)</f>
        <v>Бузуев Павел</v>
      </c>
      <c r="E38" s="45" t="s">
        <v>17</v>
      </c>
      <c r="F38" s="47" t="s">
        <v>18</v>
      </c>
      <c r="G38" s="47">
        <f>Результаты!F20</f>
        <v>1969</v>
      </c>
      <c r="H38" s="51" t="s">
        <v>21</v>
      </c>
      <c r="I38" s="60">
        <f t="shared" si="1"/>
        <v>0.51388888888888895</v>
      </c>
      <c r="J38" s="61">
        <f>MID(Результаты!J20,1,8)-TIME(0,0,1)</f>
        <v>0.54812500000000008</v>
      </c>
      <c r="K38" s="47" t="str">
        <f>MID(Результаты!I20,77,8)</f>
        <v/>
      </c>
      <c r="L38" s="56" t="str">
        <f>Результаты!I20</f>
        <v>00:49:18,0</v>
      </c>
      <c r="M38" s="57" t="str">
        <f>Результаты!K20</f>
        <v>+6:25,0</v>
      </c>
    </row>
    <row r="39" spans="1:13" x14ac:dyDescent="0.25">
      <c r="A39" s="67"/>
      <c r="B39" s="48">
        <f>Результаты!B21</f>
        <v>20</v>
      </c>
      <c r="C39" s="47">
        <f>Результаты!C21</f>
        <v>445</v>
      </c>
      <c r="D39" s="45" t="str">
        <f>CONCATENATE(Результаты!D21," ",Результаты!E21)</f>
        <v>Массумов Равиль</v>
      </c>
      <c r="E39" s="45" t="s">
        <v>17</v>
      </c>
      <c r="F39" s="47" t="s">
        <v>18</v>
      </c>
      <c r="G39" s="47">
        <f>Результаты!F21</f>
        <v>1970</v>
      </c>
      <c r="H39" s="51" t="s">
        <v>21</v>
      </c>
      <c r="I39" s="60">
        <f t="shared" si="1"/>
        <v>0.51388888888888895</v>
      </c>
      <c r="J39" s="61">
        <f>MID(Результаты!J21,1,8)-TIME(0,0,1)</f>
        <v>0.54821759259259262</v>
      </c>
      <c r="K39" s="47" t="str">
        <f>MID(Результаты!I21,77,8)</f>
        <v/>
      </c>
      <c r="L39" s="56" t="str">
        <f>Результаты!I21</f>
        <v>00:49:26,0</v>
      </c>
      <c r="M39" s="57" t="str">
        <f>Результаты!K21</f>
        <v>+6:33,0</v>
      </c>
    </row>
    <row r="40" spans="1:13" x14ac:dyDescent="0.25">
      <c r="A40" s="67"/>
      <c r="B40" s="48">
        <f>Результаты!B22</f>
        <v>21</v>
      </c>
      <c r="C40" s="47">
        <f>Результаты!C22</f>
        <v>446</v>
      </c>
      <c r="D40" s="45" t="str">
        <f>CONCATENATE(Результаты!D22," ",Результаты!E22)</f>
        <v>Симакин Андрей</v>
      </c>
      <c r="E40" s="45" t="s">
        <v>17</v>
      </c>
      <c r="F40" s="47" t="s">
        <v>18</v>
      </c>
      <c r="G40" s="47">
        <f>Результаты!F22</f>
        <v>1970</v>
      </c>
      <c r="H40" s="51" t="s">
        <v>21</v>
      </c>
      <c r="I40" s="60">
        <f t="shared" si="1"/>
        <v>0.51388888888888895</v>
      </c>
      <c r="J40" s="61">
        <f>MID(Результаты!J22,1,8)-TIME(0,0,1)</f>
        <v>0.5487847222222223</v>
      </c>
      <c r="K40" s="47" t="str">
        <f>MID(Результаты!I22,77,8)</f>
        <v/>
      </c>
      <c r="L40" s="56" t="str">
        <f>Результаты!I22</f>
        <v>00:50:15,0</v>
      </c>
      <c r="M40" s="57" t="str">
        <f>Результаты!K22</f>
        <v>+7:22,0</v>
      </c>
    </row>
    <row r="41" spans="1:13" x14ac:dyDescent="0.25">
      <c r="A41" s="67"/>
      <c r="B41" s="48">
        <f>Результаты!B23</f>
        <v>22</v>
      </c>
      <c r="C41" s="47">
        <f>Результаты!C23</f>
        <v>440</v>
      </c>
      <c r="D41" s="45" t="str">
        <f>CONCATENATE(Результаты!D23," ",Результаты!E23)</f>
        <v>Тетюев Иван</v>
      </c>
      <c r="E41" s="45" t="s">
        <v>17</v>
      </c>
      <c r="F41" s="47" t="s">
        <v>18</v>
      </c>
      <c r="G41" s="47">
        <f>Результаты!F23</f>
        <v>1972</v>
      </c>
      <c r="H41" s="51" t="s">
        <v>21</v>
      </c>
      <c r="I41" s="60">
        <f t="shared" si="1"/>
        <v>0.51388888888888895</v>
      </c>
      <c r="J41" s="61">
        <f>MID(Результаты!J23,1,8)-TIME(0,0,1)</f>
        <v>0.54899305555555566</v>
      </c>
      <c r="K41" s="47" t="str">
        <f>MID(Результаты!I23,77,8)</f>
        <v/>
      </c>
      <c r="L41" s="56" t="str">
        <f>Результаты!I23</f>
        <v>00:50:33,0</v>
      </c>
      <c r="M41" s="57" t="str">
        <f>Результаты!K23</f>
        <v>+7:40,0</v>
      </c>
    </row>
    <row r="42" spans="1:13" x14ac:dyDescent="0.25">
      <c r="A42" s="67"/>
      <c r="B42" s="48">
        <f>Результаты!B24</f>
        <v>23</v>
      </c>
      <c r="C42" s="47">
        <f>Результаты!C24</f>
        <v>450</v>
      </c>
      <c r="D42" s="45" t="str">
        <f>CONCATENATE(Результаты!D24," ",Результаты!E24)</f>
        <v>Немков Алексей</v>
      </c>
      <c r="E42" s="45" t="s">
        <v>17</v>
      </c>
      <c r="F42" s="47" t="s">
        <v>18</v>
      </c>
      <c r="G42" s="47">
        <f>Результаты!F24</f>
        <v>1976</v>
      </c>
      <c r="H42" s="51" t="s">
        <v>21</v>
      </c>
      <c r="I42" s="60">
        <f t="shared" si="1"/>
        <v>0.51388888888888895</v>
      </c>
      <c r="J42" s="61">
        <f>MID(Результаты!J24,1,8)-TIME(0,0,1)</f>
        <v>0.54942129629629632</v>
      </c>
      <c r="K42" s="47" t="str">
        <f>MID(Результаты!I24,77,8)</f>
        <v/>
      </c>
      <c r="L42" s="56" t="str">
        <f>Результаты!I24</f>
        <v>00:51:10,0</v>
      </c>
      <c r="M42" s="57" t="str">
        <f>Результаты!K24</f>
        <v>+8:17,0</v>
      </c>
    </row>
    <row r="43" spans="1:13" x14ac:dyDescent="0.25">
      <c r="A43" s="67"/>
      <c r="B43" s="48">
        <f>Результаты!B25</f>
        <v>24</v>
      </c>
      <c r="C43" s="47">
        <f>Результаты!C25</f>
        <v>461</v>
      </c>
      <c r="D43" s="45" t="str">
        <f>CONCATENATE(Результаты!D25," ",Результаты!E25)</f>
        <v>Суслов Алексей</v>
      </c>
      <c r="E43" s="45" t="s">
        <v>17</v>
      </c>
      <c r="F43" s="47" t="s">
        <v>18</v>
      </c>
      <c r="G43" s="47">
        <f>Результаты!F25</f>
        <v>1972</v>
      </c>
      <c r="H43" s="51" t="s">
        <v>21</v>
      </c>
      <c r="I43" s="60">
        <f t="shared" ref="I43:I77" si="2">(J43-L43)</f>
        <v>0.51388888888888895</v>
      </c>
      <c r="J43" s="61">
        <f>MID(Результаты!J25,1,8)-TIME(0,0,1)</f>
        <v>0.54956018518518523</v>
      </c>
      <c r="K43" s="47" t="str">
        <f>MID(Результаты!I25,77,8)</f>
        <v/>
      </c>
      <c r="L43" s="56" t="str">
        <f>Результаты!I25</f>
        <v>00:51:22,0</v>
      </c>
      <c r="M43" s="57" t="str">
        <f>Результаты!K25</f>
        <v>+8:29,0</v>
      </c>
    </row>
    <row r="44" spans="1:13" x14ac:dyDescent="0.25">
      <c r="A44" s="67"/>
      <c r="B44" s="48">
        <f>Результаты!B26</f>
        <v>25</v>
      </c>
      <c r="C44" s="47">
        <f>Результаты!C26</f>
        <v>469</v>
      </c>
      <c r="D44" s="45" t="str">
        <f>CONCATENATE(Результаты!D26," ",Результаты!E26)</f>
        <v>Ерофеев Андрей</v>
      </c>
      <c r="E44" s="45" t="s">
        <v>17</v>
      </c>
      <c r="F44" s="47" t="s">
        <v>18</v>
      </c>
      <c r="G44" s="47">
        <f>Результаты!F26</f>
        <v>1975</v>
      </c>
      <c r="H44" s="51" t="s">
        <v>21</v>
      </c>
      <c r="I44" s="60">
        <f t="shared" si="2"/>
        <v>0.51388888888888884</v>
      </c>
      <c r="J44" s="61">
        <f>MID(Результаты!J26,1,8)-TIME(0,0,1)</f>
        <v>0.54976851851851849</v>
      </c>
      <c r="K44" s="47" t="str">
        <f>MID(Результаты!I26,77,8)</f>
        <v/>
      </c>
      <c r="L44" s="56" t="str">
        <f>Результаты!I26</f>
        <v>00:51:40,0</v>
      </c>
      <c r="M44" s="57" t="str">
        <f>Результаты!K26</f>
        <v>+8:47,0</v>
      </c>
    </row>
    <row r="45" spans="1:13" x14ac:dyDescent="0.25">
      <c r="A45" s="64"/>
      <c r="B45" s="48">
        <f>Результаты!B27</f>
        <v>26</v>
      </c>
      <c r="C45" s="47">
        <f>Результаты!C27</f>
        <v>422</v>
      </c>
      <c r="D45" s="45" t="str">
        <f>CONCATENATE(Результаты!D27," ",Результаты!E27)</f>
        <v>Богданов Дмитрий</v>
      </c>
      <c r="E45" s="45" t="s">
        <v>17</v>
      </c>
      <c r="F45" s="47" t="s">
        <v>18</v>
      </c>
      <c r="G45" s="47">
        <f>Результаты!F27</f>
        <v>1971</v>
      </c>
      <c r="H45" s="51" t="s">
        <v>21</v>
      </c>
      <c r="I45" s="60">
        <f t="shared" si="2"/>
        <v>0.51388888888888884</v>
      </c>
      <c r="J45" s="61">
        <f>MID(Результаты!J27,1,8)-TIME(0,0,1)</f>
        <v>0.54998842592592589</v>
      </c>
      <c r="K45" s="47" t="str">
        <f>MID(Результаты!I27,77,8)</f>
        <v/>
      </c>
      <c r="L45" s="56" t="str">
        <f>Результаты!I27</f>
        <v>00:51:59,0</v>
      </c>
      <c r="M45" s="57" t="str">
        <f>Результаты!K27</f>
        <v>+9:06,0</v>
      </c>
    </row>
    <row r="46" spans="1:13" x14ac:dyDescent="0.25">
      <c r="A46" s="64"/>
      <c r="B46" s="48">
        <f>Результаты!B28</f>
        <v>27</v>
      </c>
      <c r="C46" s="47">
        <f>Результаты!C28</f>
        <v>409</v>
      </c>
      <c r="D46" s="45" t="str">
        <f>CONCATENATE(Результаты!D28," ",Результаты!E28)</f>
        <v>Горбачёв Алексей</v>
      </c>
      <c r="E46" s="45" t="s">
        <v>17</v>
      </c>
      <c r="F46" s="47" t="s">
        <v>18</v>
      </c>
      <c r="G46" s="47">
        <f>Результаты!F28</f>
        <v>1974</v>
      </c>
      <c r="H46" s="51" t="s">
        <v>21</v>
      </c>
      <c r="I46" s="60">
        <f t="shared" si="2"/>
        <v>0.51388888888888895</v>
      </c>
      <c r="J46" s="61">
        <f>MID(Результаты!J28,1,8)-TIME(0,0,1)</f>
        <v>0.55002314814814823</v>
      </c>
      <c r="K46" s="47" t="str">
        <f>MID(Результаты!I28,77,8)</f>
        <v/>
      </c>
      <c r="L46" s="56" t="str">
        <f>Результаты!I28</f>
        <v>00:52:02,0</v>
      </c>
      <c r="M46" s="57" t="str">
        <f>Результаты!K28</f>
        <v>+9:09,0</v>
      </c>
    </row>
    <row r="47" spans="1:13" x14ac:dyDescent="0.25">
      <c r="A47" s="64"/>
      <c r="B47" s="48">
        <f>Результаты!B29</f>
        <v>28</v>
      </c>
      <c r="C47" s="47">
        <f>Результаты!C29</f>
        <v>467</v>
      </c>
      <c r="D47" s="45" t="str">
        <f>CONCATENATE(Результаты!D29," ",Результаты!E29)</f>
        <v>Макаренко Павел</v>
      </c>
      <c r="E47" s="45" t="s">
        <v>17</v>
      </c>
      <c r="F47" s="47" t="s">
        <v>18</v>
      </c>
      <c r="G47" s="47">
        <f>Результаты!F29</f>
        <v>1972</v>
      </c>
      <c r="H47" s="51" t="s">
        <v>21</v>
      </c>
      <c r="I47" s="60">
        <f t="shared" si="2"/>
        <v>0.51388888888888895</v>
      </c>
      <c r="J47" s="61">
        <f>MID(Результаты!J29,1,8)-TIME(0,0,1)</f>
        <v>0.55009259259259269</v>
      </c>
      <c r="K47" s="47" t="str">
        <f>MID(Результаты!I29,77,8)</f>
        <v/>
      </c>
      <c r="L47" s="56" t="str">
        <f>Результаты!I29</f>
        <v>00:52:08,0</v>
      </c>
      <c r="M47" s="57" t="str">
        <f>Результаты!K29</f>
        <v>+9:15,0</v>
      </c>
    </row>
    <row r="48" spans="1:13" x14ac:dyDescent="0.25">
      <c r="A48" s="64"/>
      <c r="B48" s="48">
        <f>Результаты!B30</f>
        <v>29</v>
      </c>
      <c r="C48" s="47">
        <f>Результаты!C30</f>
        <v>426</v>
      </c>
      <c r="D48" s="45" t="str">
        <f>CONCATENATE(Результаты!D30," ",Результаты!E30)</f>
        <v>Тимофеев Дмитрий</v>
      </c>
      <c r="E48" s="45" t="s">
        <v>17</v>
      </c>
      <c r="F48" s="47" t="s">
        <v>18</v>
      </c>
      <c r="G48" s="47">
        <f>Результаты!F30</f>
        <v>1971</v>
      </c>
      <c r="H48" s="51" t="s">
        <v>21</v>
      </c>
      <c r="I48" s="60">
        <f t="shared" si="2"/>
        <v>0.51388888888888895</v>
      </c>
      <c r="J48" s="61">
        <f>MID(Результаты!J30,1,8)-TIME(0,0,1)</f>
        <v>0.55032407407407413</v>
      </c>
      <c r="K48" s="47" t="str">
        <f>MID(Результаты!I30,77,8)</f>
        <v/>
      </c>
      <c r="L48" s="56" t="str">
        <f>Результаты!I30</f>
        <v>00:52:28,0</v>
      </c>
      <c r="M48" s="57" t="str">
        <f>Результаты!K30</f>
        <v>+9:35,0</v>
      </c>
    </row>
    <row r="49" spans="1:13" x14ac:dyDescent="0.25">
      <c r="A49" s="64"/>
      <c r="B49" s="48">
        <f>Результаты!B31</f>
        <v>30</v>
      </c>
      <c r="C49" s="47">
        <f>Результаты!C31</f>
        <v>442</v>
      </c>
      <c r="D49" s="45" t="str">
        <f>CONCATENATE(Результаты!D31," ",Результаты!E31)</f>
        <v>Быков Алексей</v>
      </c>
      <c r="E49" s="45" t="s">
        <v>17</v>
      </c>
      <c r="F49" s="47" t="s">
        <v>18</v>
      </c>
      <c r="G49" s="47">
        <f>Результаты!F31</f>
        <v>1971</v>
      </c>
      <c r="H49" s="51" t="s">
        <v>21</v>
      </c>
      <c r="I49" s="60">
        <f t="shared" si="2"/>
        <v>0.51388888888888895</v>
      </c>
      <c r="J49" s="61">
        <f>MID(Результаты!J31,1,8)-TIME(0,0,1)</f>
        <v>0.5503703703703704</v>
      </c>
      <c r="K49" s="47" t="str">
        <f>MID(Результаты!I31,77,8)</f>
        <v/>
      </c>
      <c r="L49" s="56" t="str">
        <f>Результаты!I31</f>
        <v>00:52:32,0</v>
      </c>
      <c r="M49" s="57" t="str">
        <f>Результаты!K31</f>
        <v>+9:39,0</v>
      </c>
    </row>
    <row r="50" spans="1:13" x14ac:dyDescent="0.25">
      <c r="A50" s="64"/>
      <c r="B50" s="48">
        <f>Результаты!B32</f>
        <v>31</v>
      </c>
      <c r="C50" s="47">
        <f>Результаты!C32</f>
        <v>438</v>
      </c>
      <c r="D50" s="45" t="str">
        <f>CONCATENATE(Результаты!D32," ",Результаты!E32)</f>
        <v>Фролкин Сергей</v>
      </c>
      <c r="E50" s="45" t="s">
        <v>17</v>
      </c>
      <c r="F50" s="47" t="s">
        <v>18</v>
      </c>
      <c r="G50" s="47">
        <f>Результаты!F32</f>
        <v>1975</v>
      </c>
      <c r="H50" s="51" t="s">
        <v>21</v>
      </c>
      <c r="I50" s="60">
        <f t="shared" si="2"/>
        <v>0.51388888888888895</v>
      </c>
      <c r="J50" s="61">
        <f>MID(Результаты!J32,1,8)-TIME(0,0,1)</f>
        <v>0.55038194444444455</v>
      </c>
      <c r="K50" s="47" t="str">
        <f>MID(Результаты!I32,77,8)</f>
        <v/>
      </c>
      <c r="L50" s="56" t="str">
        <f>Результаты!I32</f>
        <v>00:52:33,0</v>
      </c>
      <c r="M50" s="57" t="str">
        <f>Результаты!K32</f>
        <v>+9:40,0</v>
      </c>
    </row>
    <row r="51" spans="1:13" x14ac:dyDescent="0.25">
      <c r="A51" s="64"/>
      <c r="B51" s="48">
        <f>Результаты!B33</f>
        <v>32</v>
      </c>
      <c r="C51" s="47">
        <f>Результаты!C33</f>
        <v>459</v>
      </c>
      <c r="D51" s="45" t="str">
        <f>CONCATENATE(Результаты!D33," ",Результаты!E33)</f>
        <v>Юрин Андрей</v>
      </c>
      <c r="E51" s="45" t="s">
        <v>17</v>
      </c>
      <c r="F51" s="47" t="s">
        <v>18</v>
      </c>
      <c r="G51" s="47">
        <f>Результаты!F33</f>
        <v>1972</v>
      </c>
      <c r="H51" s="51" t="s">
        <v>21</v>
      </c>
      <c r="I51" s="60">
        <f t="shared" si="2"/>
        <v>0.51388888888888895</v>
      </c>
      <c r="J51" s="61">
        <f>MID(Результаты!J33,1,8)-TIME(0,0,1)</f>
        <v>0.5505902777777778</v>
      </c>
      <c r="K51" s="47" t="str">
        <f>MID(Результаты!I33,77,8)</f>
        <v/>
      </c>
      <c r="L51" s="56" t="str">
        <f>Результаты!I33</f>
        <v>00:52:51,0</v>
      </c>
      <c r="M51" s="57" t="str">
        <f>Результаты!K33</f>
        <v>+9:58,0</v>
      </c>
    </row>
    <row r="52" spans="1:13" x14ac:dyDescent="0.25">
      <c r="A52" s="64"/>
      <c r="B52" s="48">
        <f>Результаты!B34</f>
        <v>33</v>
      </c>
      <c r="C52" s="47">
        <f>Результаты!C34</f>
        <v>444</v>
      </c>
      <c r="D52" s="45" t="str">
        <f>CONCATENATE(Результаты!D34," ",Результаты!E34)</f>
        <v>Щеблыкин Иван</v>
      </c>
      <c r="E52" s="45" t="s">
        <v>17</v>
      </c>
      <c r="F52" s="47" t="s">
        <v>18</v>
      </c>
      <c r="G52" s="47">
        <f>Результаты!F34</f>
        <v>1974</v>
      </c>
      <c r="H52" s="51" t="s">
        <v>21</v>
      </c>
      <c r="I52" s="60">
        <f t="shared" si="2"/>
        <v>0.51388888888888895</v>
      </c>
      <c r="J52" s="61">
        <f>MID(Результаты!J34,1,8)-TIME(0,0,1)</f>
        <v>0.55074074074074075</v>
      </c>
      <c r="K52" s="47" t="str">
        <f>MID(Результаты!I34,77,8)</f>
        <v/>
      </c>
      <c r="L52" s="56" t="str">
        <f>Результаты!I34</f>
        <v>00:53:04,0</v>
      </c>
      <c r="M52" s="57" t="str">
        <f>Результаты!K34</f>
        <v>+10:11,0</v>
      </c>
    </row>
    <row r="53" spans="1:13" x14ac:dyDescent="0.25">
      <c r="A53" s="64"/>
      <c r="B53" s="48">
        <f>Результаты!B35</f>
        <v>34</v>
      </c>
      <c r="C53" s="47">
        <f>Результаты!C35</f>
        <v>406</v>
      </c>
      <c r="D53" s="45" t="str">
        <f>CONCATENATE(Результаты!D35," ",Результаты!E35)</f>
        <v>Будкин Александр</v>
      </c>
      <c r="E53" s="45" t="s">
        <v>17</v>
      </c>
      <c r="F53" s="47" t="s">
        <v>18</v>
      </c>
      <c r="G53" s="47">
        <f>Результаты!F35</f>
        <v>1973</v>
      </c>
      <c r="H53" s="51" t="s">
        <v>21</v>
      </c>
      <c r="I53" s="60">
        <f t="shared" si="2"/>
        <v>0.51388888888888895</v>
      </c>
      <c r="J53" s="61">
        <f>MID(Результаты!J35,1,8)-TIME(0,0,1)</f>
        <v>0.55104166666666676</v>
      </c>
      <c r="K53" s="47" t="str">
        <f>MID(Результаты!I35,77,8)</f>
        <v/>
      </c>
      <c r="L53" s="56" t="str">
        <f>Результаты!I35</f>
        <v>00:53:30,0</v>
      </c>
      <c r="M53" s="57" t="str">
        <f>Результаты!K35</f>
        <v>+10:37,0</v>
      </c>
    </row>
    <row r="54" spans="1:13" x14ac:dyDescent="0.25">
      <c r="A54" s="64"/>
      <c r="B54" s="48">
        <f>Результаты!B36</f>
        <v>35</v>
      </c>
      <c r="C54" s="47">
        <f>Результаты!C36</f>
        <v>402</v>
      </c>
      <c r="D54" s="45" t="str">
        <f>CONCATENATE(Результаты!D36," ",Результаты!E36)</f>
        <v>Ковалко Кирилл</v>
      </c>
      <c r="E54" s="45" t="s">
        <v>17</v>
      </c>
      <c r="F54" s="47" t="s">
        <v>18</v>
      </c>
      <c r="G54" s="47">
        <f>Результаты!F36</f>
        <v>1970</v>
      </c>
      <c r="H54" s="51" t="s">
        <v>21</v>
      </c>
      <c r="I54" s="60">
        <f t="shared" si="2"/>
        <v>0.51388888888888884</v>
      </c>
      <c r="J54" s="61">
        <f>MID(Результаты!J36,1,8)-TIME(0,0,1)</f>
        <v>0.55122685185185183</v>
      </c>
      <c r="K54" s="47" t="str">
        <f>MID(Результаты!I36,77,8)</f>
        <v/>
      </c>
      <c r="L54" s="56" t="str">
        <f>Результаты!I36</f>
        <v>00:53:46,0</v>
      </c>
      <c r="M54" s="57" t="str">
        <f>Результаты!K36</f>
        <v>+10:53,0</v>
      </c>
    </row>
    <row r="55" spans="1:13" x14ac:dyDescent="0.25">
      <c r="A55" s="64"/>
      <c r="B55" s="48">
        <f>Результаты!B37</f>
        <v>36</v>
      </c>
      <c r="C55" s="47">
        <f>Результаты!C37</f>
        <v>410</v>
      </c>
      <c r="D55" s="45" t="str">
        <f>CONCATENATE(Результаты!D37," ",Результаты!E37)</f>
        <v>Костицын Сергей</v>
      </c>
      <c r="E55" s="45" t="s">
        <v>17</v>
      </c>
      <c r="F55" s="47" t="s">
        <v>18</v>
      </c>
      <c r="G55" s="47">
        <f>Результаты!F37</f>
        <v>1976</v>
      </c>
      <c r="H55" s="51" t="s">
        <v>21</v>
      </c>
      <c r="I55" s="60">
        <f t="shared" si="2"/>
        <v>0.51388888888888895</v>
      </c>
      <c r="J55" s="61">
        <f>MID(Результаты!J37,1,8)-TIME(0,0,1)</f>
        <v>0.55126157407407417</v>
      </c>
      <c r="K55" s="47" t="str">
        <f>MID(Результаты!I37,77,8)</f>
        <v/>
      </c>
      <c r="L55" s="56" t="str">
        <f>Результаты!I37</f>
        <v>00:53:49,0</v>
      </c>
      <c r="M55" s="57" t="str">
        <f>Результаты!K37</f>
        <v>+10:56,0</v>
      </c>
    </row>
    <row r="56" spans="1:13" x14ac:dyDescent="0.25">
      <c r="A56" s="64"/>
      <c r="B56" s="48">
        <f>Результаты!B38</f>
        <v>37</v>
      </c>
      <c r="C56" s="47">
        <f>Результаты!C38</f>
        <v>432</v>
      </c>
      <c r="D56" s="45" t="str">
        <f>CONCATENATE(Результаты!D38," ",Результаты!E38)</f>
        <v>Корнилов Андрей</v>
      </c>
      <c r="E56" s="45" t="s">
        <v>17</v>
      </c>
      <c r="F56" s="47" t="s">
        <v>18</v>
      </c>
      <c r="G56" s="47">
        <f>Результаты!F38</f>
        <v>1972</v>
      </c>
      <c r="H56" s="51" t="s">
        <v>21</v>
      </c>
      <c r="I56" s="60">
        <f t="shared" si="2"/>
        <v>0.51388888888888895</v>
      </c>
      <c r="J56" s="61">
        <f>MID(Результаты!J38,1,8)-TIME(0,0,1)</f>
        <v>0.55133101851851862</v>
      </c>
      <c r="K56" s="47" t="str">
        <f>MID(Результаты!I38,77,8)</f>
        <v/>
      </c>
      <c r="L56" s="56" t="str">
        <f>Результаты!I38</f>
        <v>00:53:55,0</v>
      </c>
      <c r="M56" s="57" t="str">
        <f>Результаты!K38</f>
        <v>+11:02,0</v>
      </c>
    </row>
    <row r="57" spans="1:13" x14ac:dyDescent="0.25">
      <c r="A57" s="64"/>
      <c r="B57" s="48">
        <f>Результаты!B39</f>
        <v>38</v>
      </c>
      <c r="C57" s="47">
        <f>Результаты!C39</f>
        <v>412</v>
      </c>
      <c r="D57" s="45" t="str">
        <f>CONCATENATE(Результаты!D39," ",Результаты!E39)</f>
        <v>Горькин Александр</v>
      </c>
      <c r="E57" s="45" t="s">
        <v>17</v>
      </c>
      <c r="F57" s="47" t="s">
        <v>18</v>
      </c>
      <c r="G57" s="47">
        <f>Результаты!F39</f>
        <v>1972</v>
      </c>
      <c r="H57" s="51" t="s">
        <v>21</v>
      </c>
      <c r="I57" s="60">
        <f t="shared" si="2"/>
        <v>0.51388888888888895</v>
      </c>
      <c r="J57" s="61">
        <f>MID(Результаты!J39,1,8)-TIME(0,0,1)</f>
        <v>0.55149305555555561</v>
      </c>
      <c r="K57" s="47" t="str">
        <f>MID(Результаты!I39,77,8)</f>
        <v/>
      </c>
      <c r="L57" s="56" t="str">
        <f>Результаты!I39</f>
        <v>00:54:09,0</v>
      </c>
      <c r="M57" s="57" t="str">
        <f>Результаты!K39</f>
        <v>+11:16,0</v>
      </c>
    </row>
    <row r="58" spans="1:13" x14ac:dyDescent="0.25">
      <c r="A58" s="64"/>
      <c r="B58" s="48">
        <f>Результаты!B40</f>
        <v>39</v>
      </c>
      <c r="C58" s="47">
        <f>Результаты!C40</f>
        <v>454</v>
      </c>
      <c r="D58" s="45" t="str">
        <f>CONCATENATE(Результаты!D40," ",Результаты!E40)</f>
        <v>Мякишев Виталий</v>
      </c>
      <c r="E58" s="45" t="s">
        <v>17</v>
      </c>
      <c r="F58" s="47" t="s">
        <v>18</v>
      </c>
      <c r="G58" s="47">
        <f>Результаты!F40</f>
        <v>1969</v>
      </c>
      <c r="H58" s="51" t="s">
        <v>21</v>
      </c>
      <c r="I58" s="60">
        <f t="shared" si="2"/>
        <v>0.51388888888888895</v>
      </c>
      <c r="J58" s="61">
        <f>MID(Результаты!J40,1,8)-TIME(0,0,1)</f>
        <v>0.55221064814814824</v>
      </c>
      <c r="K58" s="47" t="str">
        <f>MID(Результаты!I40,77,8)</f>
        <v/>
      </c>
      <c r="L58" s="56" t="str">
        <f>Результаты!I40</f>
        <v>00:55:11,0</v>
      </c>
      <c r="M58" s="57" t="str">
        <f>Результаты!K40</f>
        <v>+12:18,0</v>
      </c>
    </row>
    <row r="59" spans="1:13" x14ac:dyDescent="0.25">
      <c r="A59" s="64"/>
      <c r="B59" s="48">
        <f>Результаты!B41</f>
        <v>40</v>
      </c>
      <c r="C59" s="47">
        <f>Результаты!C41</f>
        <v>449</v>
      </c>
      <c r="D59" s="45" t="str">
        <f>CONCATENATE(Результаты!D41," ",Результаты!E41)</f>
        <v>Сущенко Сергей</v>
      </c>
      <c r="E59" s="45" t="s">
        <v>17</v>
      </c>
      <c r="F59" s="47" t="s">
        <v>18</v>
      </c>
      <c r="G59" s="47">
        <f>Результаты!F41</f>
        <v>1978</v>
      </c>
      <c r="H59" s="51" t="s">
        <v>21</v>
      </c>
      <c r="I59" s="60">
        <f t="shared" si="2"/>
        <v>0.51388888888888884</v>
      </c>
      <c r="J59" s="61">
        <f>MID(Результаты!J41,1,8)-TIME(0,0,1)</f>
        <v>0.55224537037037036</v>
      </c>
      <c r="K59" s="47" t="str">
        <f>MID(Результаты!I41,77,8)</f>
        <v/>
      </c>
      <c r="L59" s="56" t="str">
        <f>Результаты!I41</f>
        <v>00:55:14,0</v>
      </c>
      <c r="M59" s="57" t="str">
        <f>Результаты!K41</f>
        <v>+12:21,0</v>
      </c>
    </row>
    <row r="60" spans="1:13" x14ac:dyDescent="0.25">
      <c r="A60" s="64"/>
      <c r="B60" s="48">
        <f>Результаты!B42</f>
        <v>41</v>
      </c>
      <c r="C60" s="47">
        <f>Результаты!C42</f>
        <v>443</v>
      </c>
      <c r="D60" s="45" t="str">
        <f>CONCATENATE(Результаты!D42," ",Результаты!E42)</f>
        <v>Щелоков Николай</v>
      </c>
      <c r="E60" s="45" t="s">
        <v>17</v>
      </c>
      <c r="F60" s="47" t="s">
        <v>18</v>
      </c>
      <c r="G60" s="47">
        <f>Результаты!F42</f>
        <v>1974</v>
      </c>
      <c r="H60" s="51" t="s">
        <v>21</v>
      </c>
      <c r="I60" s="60">
        <f t="shared" si="2"/>
        <v>0.51388888888888895</v>
      </c>
      <c r="J60" s="61">
        <f>MID(Результаты!J42,1,8)-TIME(0,0,1)</f>
        <v>0.55236111111111119</v>
      </c>
      <c r="K60" s="47" t="str">
        <f>MID(Результаты!I42,77,8)</f>
        <v/>
      </c>
      <c r="L60" s="56" t="str">
        <f>Результаты!I42</f>
        <v>00:55:24,0</v>
      </c>
      <c r="M60" s="57" t="str">
        <f>Результаты!K42</f>
        <v>+12:31,0</v>
      </c>
    </row>
    <row r="61" spans="1:13" x14ac:dyDescent="0.25">
      <c r="A61" s="64"/>
      <c r="B61" s="48">
        <f>Результаты!B43</f>
        <v>42</v>
      </c>
      <c r="C61" s="47">
        <f>Результаты!C43</f>
        <v>427</v>
      </c>
      <c r="D61" s="45" t="str">
        <f>CONCATENATE(Результаты!D43," ",Результаты!E43)</f>
        <v>Зиневич Анатолий</v>
      </c>
      <c r="E61" s="45" t="s">
        <v>17</v>
      </c>
      <c r="F61" s="47" t="s">
        <v>18</v>
      </c>
      <c r="G61" s="47">
        <f>Результаты!F43</f>
        <v>1969</v>
      </c>
      <c r="H61" s="51" t="s">
        <v>21</v>
      </c>
      <c r="I61" s="60">
        <f t="shared" si="2"/>
        <v>0.51388888888888884</v>
      </c>
      <c r="J61" s="61">
        <f>MID(Результаты!J43,1,8)-TIME(0,0,1)</f>
        <v>0.55253472222222222</v>
      </c>
      <c r="K61" s="47" t="str">
        <f>MID(Результаты!I43,77,8)</f>
        <v/>
      </c>
      <c r="L61" s="56" t="str">
        <f>Результаты!I43</f>
        <v>00:55:39,0</v>
      </c>
      <c r="M61" s="57" t="str">
        <f>Результаты!K43</f>
        <v>+12:46,0</v>
      </c>
    </row>
    <row r="62" spans="1:13" x14ac:dyDescent="0.25">
      <c r="A62" s="64"/>
      <c r="B62" s="48">
        <f>Результаты!B44</f>
        <v>43</v>
      </c>
      <c r="C62" s="47">
        <f>Результаты!C44</f>
        <v>460</v>
      </c>
      <c r="D62" s="45" t="str">
        <f>CONCATENATE(Результаты!D44," ",Результаты!E44)</f>
        <v>Романовский Василий</v>
      </c>
      <c r="E62" s="45" t="s">
        <v>17</v>
      </c>
      <c r="F62" s="47" t="s">
        <v>18</v>
      </c>
      <c r="G62" s="47">
        <f>Результаты!F44</f>
        <v>1976</v>
      </c>
      <c r="H62" s="51" t="s">
        <v>21</v>
      </c>
      <c r="I62" s="60">
        <f t="shared" si="2"/>
        <v>0.51388888888888895</v>
      </c>
      <c r="J62" s="61">
        <f>MID(Результаты!J44,1,8)-TIME(0,0,1)</f>
        <v>0.5525810185185186</v>
      </c>
      <c r="K62" s="47" t="str">
        <f>MID(Результаты!I44,77,8)</f>
        <v/>
      </c>
      <c r="L62" s="56" t="str">
        <f>Результаты!I44</f>
        <v>00:55:43,0</v>
      </c>
      <c r="M62" s="57" t="str">
        <f>Результаты!K44</f>
        <v>+12:50,0</v>
      </c>
    </row>
    <row r="63" spans="1:13" x14ac:dyDescent="0.25">
      <c r="A63" s="64"/>
      <c r="B63" s="48">
        <f>Результаты!B45</f>
        <v>44</v>
      </c>
      <c r="C63" s="47">
        <f>Результаты!C45</f>
        <v>431</v>
      </c>
      <c r="D63" s="45" t="str">
        <f>CONCATENATE(Результаты!D45," ",Результаты!E45)</f>
        <v>Поддубный Павел</v>
      </c>
      <c r="E63" s="45" t="s">
        <v>17</v>
      </c>
      <c r="F63" s="47" t="s">
        <v>18</v>
      </c>
      <c r="G63" s="47">
        <f>Результаты!F45</f>
        <v>1971</v>
      </c>
      <c r="H63" s="51" t="s">
        <v>21</v>
      </c>
      <c r="I63" s="60">
        <f t="shared" si="2"/>
        <v>0.51388888888888895</v>
      </c>
      <c r="J63" s="61">
        <f>MID(Результаты!J45,1,8)-TIME(0,0,1)</f>
        <v>0.55274305555555558</v>
      </c>
      <c r="K63" s="47" t="str">
        <f>MID(Результаты!I45,77,8)</f>
        <v/>
      </c>
      <c r="L63" s="56" t="str">
        <f>Результаты!I45</f>
        <v>00:55:57,0</v>
      </c>
      <c r="M63" s="57" t="str">
        <f>Результаты!K45</f>
        <v>+13:04,0</v>
      </c>
    </row>
    <row r="64" spans="1:13" x14ac:dyDescent="0.25">
      <c r="A64" s="64"/>
      <c r="B64" s="48">
        <f>Результаты!B46</f>
        <v>45</v>
      </c>
      <c r="C64" s="47">
        <f>Результаты!C46</f>
        <v>407</v>
      </c>
      <c r="D64" s="45" t="str">
        <f>CONCATENATE(Результаты!D46," ",Результаты!E46)</f>
        <v>Белышев Игорь</v>
      </c>
      <c r="E64" s="45" t="s">
        <v>17</v>
      </c>
      <c r="F64" s="47" t="s">
        <v>18</v>
      </c>
      <c r="G64" s="47">
        <f>Результаты!F46</f>
        <v>1978</v>
      </c>
      <c r="H64" s="51" t="s">
        <v>21</v>
      </c>
      <c r="I64" s="60">
        <f t="shared" si="2"/>
        <v>0.51388888888888884</v>
      </c>
      <c r="J64" s="61">
        <f>MID(Результаты!J46,1,8)-TIME(0,0,1)</f>
        <v>0.55283564814814812</v>
      </c>
      <c r="K64" s="47" t="str">
        <f>MID(Результаты!I46,77,8)</f>
        <v/>
      </c>
      <c r="L64" s="56" t="str">
        <f>Результаты!I46</f>
        <v>00:56:05,0</v>
      </c>
      <c r="M64" s="57" t="str">
        <f>Результаты!K46</f>
        <v>+13:12,0</v>
      </c>
    </row>
    <row r="65" spans="1:13" x14ac:dyDescent="0.25">
      <c r="A65" s="64"/>
      <c r="B65" s="48">
        <f>Результаты!B47</f>
        <v>46</v>
      </c>
      <c r="C65" s="47">
        <f>Результаты!C47</f>
        <v>441</v>
      </c>
      <c r="D65" s="45" t="str">
        <f>CONCATENATE(Результаты!D47," ",Результаты!E47)</f>
        <v>Макаров Иван</v>
      </c>
      <c r="E65" s="45" t="s">
        <v>17</v>
      </c>
      <c r="F65" s="47" t="s">
        <v>18</v>
      </c>
      <c r="G65" s="47">
        <f>Результаты!F47</f>
        <v>1972</v>
      </c>
      <c r="H65" s="51" t="s">
        <v>21</v>
      </c>
      <c r="I65" s="60">
        <f t="shared" si="2"/>
        <v>0.51388888888888895</v>
      </c>
      <c r="J65" s="61">
        <f>MID(Результаты!J47,1,8)-TIME(0,0,1)</f>
        <v>0.5528819444444445</v>
      </c>
      <c r="K65" s="47" t="str">
        <f>MID(Результаты!I47,77,8)</f>
        <v/>
      </c>
      <c r="L65" s="56" t="str">
        <f>Результаты!I47</f>
        <v>00:56:09,0</v>
      </c>
      <c r="M65" s="57" t="str">
        <f>Результаты!K47</f>
        <v>+13:16,0</v>
      </c>
    </row>
    <row r="66" spans="1:13" x14ac:dyDescent="0.25">
      <c r="A66" s="64"/>
      <c r="B66" s="48">
        <f>Результаты!B48</f>
        <v>47</v>
      </c>
      <c r="C66" s="47">
        <f>Результаты!C48</f>
        <v>458</v>
      </c>
      <c r="D66" s="45" t="str">
        <f>CONCATENATE(Результаты!D48," ",Результаты!E48)</f>
        <v>Лесин Александр</v>
      </c>
      <c r="E66" s="45" t="s">
        <v>17</v>
      </c>
      <c r="F66" s="47" t="s">
        <v>18</v>
      </c>
      <c r="G66" s="47">
        <f>Результаты!F48</f>
        <v>1970</v>
      </c>
      <c r="H66" s="51" t="s">
        <v>21</v>
      </c>
      <c r="I66" s="60">
        <f t="shared" si="2"/>
        <v>0.51388888888888884</v>
      </c>
      <c r="J66" s="61">
        <f>MID(Результаты!J48,1,8)-TIME(0,0,1)</f>
        <v>0.55363425925925924</v>
      </c>
      <c r="K66" s="47" t="str">
        <f>MID(Результаты!I48,77,8)</f>
        <v/>
      </c>
      <c r="L66" s="56" t="str">
        <f>Результаты!I48</f>
        <v>00:57:14,0</v>
      </c>
      <c r="M66" s="57" t="str">
        <f>Результаты!K48</f>
        <v>+14:21,0</v>
      </c>
    </row>
    <row r="67" spans="1:13" x14ac:dyDescent="0.25">
      <c r="A67" s="64"/>
      <c r="B67" s="48">
        <f>Результаты!B49</f>
        <v>48</v>
      </c>
      <c r="C67" s="47">
        <f>Результаты!C49</f>
        <v>421</v>
      </c>
      <c r="D67" s="45" t="str">
        <f>CONCATENATE(Результаты!D49," ",Результаты!E49)</f>
        <v>Сурнакин Антон</v>
      </c>
      <c r="E67" s="45" t="s">
        <v>17</v>
      </c>
      <c r="F67" s="47" t="s">
        <v>18</v>
      </c>
      <c r="G67" s="47">
        <f>Результаты!F49</f>
        <v>1972</v>
      </c>
      <c r="H67" s="51" t="s">
        <v>21</v>
      </c>
      <c r="I67" s="60">
        <f t="shared" si="2"/>
        <v>0.51388888888888895</v>
      </c>
      <c r="J67" s="61">
        <f>MID(Результаты!J49,1,8)-TIME(0,0,1)</f>
        <v>0.55384259259259261</v>
      </c>
      <c r="K67" s="47" t="str">
        <f>MID(Результаты!I49,77,8)</f>
        <v/>
      </c>
      <c r="L67" s="56" t="str">
        <f>Результаты!I49</f>
        <v>00:57:32,0</v>
      </c>
      <c r="M67" s="57" t="str">
        <f>Результаты!K49</f>
        <v>+14:39,0</v>
      </c>
    </row>
    <row r="68" spans="1:13" x14ac:dyDescent="0.25">
      <c r="A68" s="64"/>
      <c r="B68" s="48">
        <f>Результаты!B50</f>
        <v>49</v>
      </c>
      <c r="C68" s="47">
        <f>Результаты!C50</f>
        <v>456</v>
      </c>
      <c r="D68" s="45" t="str">
        <f>CONCATENATE(Результаты!D50," ",Результаты!E50)</f>
        <v>Веселов Александр</v>
      </c>
      <c r="E68" s="45" t="s">
        <v>17</v>
      </c>
      <c r="F68" s="47" t="s">
        <v>18</v>
      </c>
      <c r="G68" s="47">
        <f>Результаты!F50</f>
        <v>1975</v>
      </c>
      <c r="H68" s="51" t="s">
        <v>21</v>
      </c>
      <c r="I68" s="60">
        <f t="shared" si="2"/>
        <v>0.51388888888888895</v>
      </c>
      <c r="J68" s="61">
        <f>MID(Результаты!J50,1,8)-TIME(0,0,1)</f>
        <v>0.55391203703703706</v>
      </c>
      <c r="K68" s="47" t="str">
        <f>MID(Результаты!I50,77,8)</f>
        <v/>
      </c>
      <c r="L68" s="56" t="str">
        <f>Результаты!I50</f>
        <v>00:57:38,0</v>
      </c>
      <c r="M68" s="57" t="str">
        <f>Результаты!K50</f>
        <v>+14:45,0</v>
      </c>
    </row>
    <row r="69" spans="1:13" x14ac:dyDescent="0.25">
      <c r="A69" s="64"/>
      <c r="B69" s="48">
        <f>Результаты!B51</f>
        <v>50</v>
      </c>
      <c r="C69" s="47">
        <f>Результаты!C51</f>
        <v>418</v>
      </c>
      <c r="D69" s="45" t="str">
        <f>CONCATENATE(Результаты!D51," ",Результаты!E51)</f>
        <v>Вансков Сергей</v>
      </c>
      <c r="E69" s="45" t="s">
        <v>17</v>
      </c>
      <c r="F69" s="47" t="s">
        <v>18</v>
      </c>
      <c r="G69" s="47">
        <f>Результаты!F51</f>
        <v>1973</v>
      </c>
      <c r="H69" s="51" t="s">
        <v>21</v>
      </c>
      <c r="I69" s="60">
        <f t="shared" si="2"/>
        <v>0.51388888888888895</v>
      </c>
      <c r="J69" s="61">
        <f>MID(Результаты!J51,1,8)-TIME(0,0,1)</f>
        <v>0.55413194444444447</v>
      </c>
      <c r="K69" s="47" t="str">
        <f>MID(Результаты!I51,77,8)</f>
        <v/>
      </c>
      <c r="L69" s="56" t="str">
        <f>Результаты!I51</f>
        <v>00:57:57,0</v>
      </c>
      <c r="M69" s="57" t="str">
        <f>Результаты!K51</f>
        <v>+15:04,0</v>
      </c>
    </row>
    <row r="70" spans="1:13" x14ac:dyDescent="0.25">
      <c r="A70" s="64"/>
      <c r="B70" s="48">
        <f>Результаты!B52</f>
        <v>51</v>
      </c>
      <c r="C70" s="47">
        <f>Результаты!C52</f>
        <v>436</v>
      </c>
      <c r="D70" s="45" t="str">
        <f>CONCATENATE(Результаты!D52," ",Результаты!E52)</f>
        <v>Быков Евгений</v>
      </c>
      <c r="E70" s="45" t="s">
        <v>17</v>
      </c>
      <c r="F70" s="47" t="s">
        <v>18</v>
      </c>
      <c r="G70" s="47">
        <f>Результаты!F52</f>
        <v>1970</v>
      </c>
      <c r="H70" s="51" t="s">
        <v>21</v>
      </c>
      <c r="I70" s="60">
        <f t="shared" si="2"/>
        <v>0.51388888888888895</v>
      </c>
      <c r="J70" s="61">
        <f>MID(Результаты!J52,1,8)-TIME(0,0,1)</f>
        <v>0.55437500000000006</v>
      </c>
      <c r="K70" s="47" t="str">
        <f>MID(Результаты!I52,77,8)</f>
        <v/>
      </c>
      <c r="L70" s="56" t="str">
        <f>Результаты!I52</f>
        <v>00:58:18,0</v>
      </c>
      <c r="M70" s="57" t="str">
        <f>Результаты!K52</f>
        <v>+15:25,0</v>
      </c>
    </row>
    <row r="71" spans="1:13" x14ac:dyDescent="0.25">
      <c r="A71" s="64"/>
      <c r="B71" s="48">
        <f>Результаты!B53</f>
        <v>52</v>
      </c>
      <c r="C71" s="47">
        <f>Результаты!C53</f>
        <v>465</v>
      </c>
      <c r="D71" s="45" t="str">
        <f>CONCATENATE(Результаты!D53," ",Результаты!E53)</f>
        <v>Чурбаков Александр</v>
      </c>
      <c r="E71" s="45" t="s">
        <v>17</v>
      </c>
      <c r="F71" s="47" t="s">
        <v>18</v>
      </c>
      <c r="G71" s="47">
        <f>Результаты!F53</f>
        <v>1973</v>
      </c>
      <c r="H71" s="51" t="s">
        <v>21</v>
      </c>
      <c r="I71" s="60">
        <f t="shared" si="2"/>
        <v>0.51388888888888884</v>
      </c>
      <c r="J71" s="61">
        <f>MID(Результаты!J53,1,8)-TIME(0,0,1)</f>
        <v>0.5544675925925926</v>
      </c>
      <c r="K71" s="47" t="str">
        <f>MID(Результаты!I53,77,8)</f>
        <v/>
      </c>
      <c r="L71" s="56" t="str">
        <f>Результаты!I53</f>
        <v>00:58:26,0</v>
      </c>
      <c r="M71" s="57" t="str">
        <f>Результаты!K53</f>
        <v>+15:33,0</v>
      </c>
    </row>
    <row r="72" spans="1:13" x14ac:dyDescent="0.25">
      <c r="A72" s="64"/>
      <c r="B72" s="48">
        <f>Результаты!B54</f>
        <v>53</v>
      </c>
      <c r="C72" s="47">
        <f>Результаты!C54</f>
        <v>411</v>
      </c>
      <c r="D72" s="45" t="str">
        <f>CONCATENATE(Результаты!D54," ",Результаты!E54)</f>
        <v>Зябрев Сергей</v>
      </c>
      <c r="E72" s="45" t="s">
        <v>17</v>
      </c>
      <c r="F72" s="47" t="s">
        <v>18</v>
      </c>
      <c r="G72" s="47">
        <f>Результаты!F54</f>
        <v>1974</v>
      </c>
      <c r="H72" s="51" t="s">
        <v>21</v>
      </c>
      <c r="I72" s="60">
        <f t="shared" si="2"/>
        <v>0.51388888888888895</v>
      </c>
      <c r="J72" s="61">
        <f>MID(Результаты!J54,1,8)-TIME(0,0,1)</f>
        <v>0.55598379629629635</v>
      </c>
      <c r="K72" s="47" t="str">
        <f>MID(Результаты!I54,77,8)</f>
        <v/>
      </c>
      <c r="L72" s="56" t="str">
        <f>Результаты!I54</f>
        <v>01:00:37,0</v>
      </c>
      <c r="M72" s="57" t="str">
        <f>Результаты!K54</f>
        <v>+17:44,0</v>
      </c>
    </row>
    <row r="73" spans="1:13" x14ac:dyDescent="0.25">
      <c r="A73" s="64"/>
      <c r="B73" s="48">
        <f>Результаты!B55</f>
        <v>54</v>
      </c>
      <c r="C73" s="47">
        <f>Результаты!C55</f>
        <v>462</v>
      </c>
      <c r="D73" s="45" t="str">
        <f>CONCATENATE(Результаты!D55," ",Результаты!E55)</f>
        <v>Бучнев Сергей</v>
      </c>
      <c r="E73" s="45" t="s">
        <v>17</v>
      </c>
      <c r="F73" s="47" t="s">
        <v>18</v>
      </c>
      <c r="G73" s="47">
        <f>Результаты!F55</f>
        <v>1969</v>
      </c>
      <c r="H73" s="51" t="s">
        <v>21</v>
      </c>
      <c r="I73" s="60">
        <f t="shared" si="2"/>
        <v>0.51388888888888895</v>
      </c>
      <c r="J73" s="61">
        <f>MID(Результаты!J55,1,8)-TIME(0,0,1)</f>
        <v>0.55760416666666668</v>
      </c>
      <c r="K73" s="47" t="str">
        <f>MID(Результаты!I55,77,8)</f>
        <v/>
      </c>
      <c r="L73" s="56" t="str">
        <f>Результаты!I55</f>
        <v>01:02:57,0</v>
      </c>
      <c r="M73" s="57" t="str">
        <f>Результаты!K55</f>
        <v>+20:04,0</v>
      </c>
    </row>
    <row r="74" spans="1:13" x14ac:dyDescent="0.25">
      <c r="A74" s="64"/>
      <c r="B74" s="48">
        <f>Результаты!B56</f>
        <v>55</v>
      </c>
      <c r="C74" s="47">
        <f>Результаты!C56</f>
        <v>405</v>
      </c>
      <c r="D74" s="45" t="str">
        <f>CONCATENATE(Результаты!D56," ",Результаты!E56)</f>
        <v>Дроздов Эдуард</v>
      </c>
      <c r="E74" s="45" t="s">
        <v>17</v>
      </c>
      <c r="F74" s="47" t="s">
        <v>18</v>
      </c>
      <c r="G74" s="47">
        <f>Результаты!F56</f>
        <v>1969</v>
      </c>
      <c r="H74" s="51" t="s">
        <v>21</v>
      </c>
      <c r="I74" s="60">
        <f t="shared" si="2"/>
        <v>0.51388888888888895</v>
      </c>
      <c r="J74" s="61">
        <f>MID(Результаты!J56,1,8)-TIME(0,0,1)</f>
        <v>0.55878472222222231</v>
      </c>
      <c r="K74" s="47" t="str">
        <f>MID(Результаты!I56,77,8)</f>
        <v/>
      </c>
      <c r="L74" s="56" t="str">
        <f>Результаты!I56</f>
        <v>01:04:39,0</v>
      </c>
      <c r="M74" s="57" t="str">
        <f>Результаты!K56</f>
        <v>+21:46,0</v>
      </c>
    </row>
    <row r="75" spans="1:13" x14ac:dyDescent="0.25">
      <c r="A75" s="64"/>
      <c r="B75" s="48">
        <f>Результаты!B57</f>
        <v>56</v>
      </c>
      <c r="C75" s="47">
        <f>Результаты!C57</f>
        <v>455</v>
      </c>
      <c r="D75" s="45" t="str">
        <f>CONCATENATE(Результаты!D57," ",Результаты!E57)</f>
        <v>Сенатов Михаил</v>
      </c>
      <c r="E75" s="45" t="s">
        <v>17</v>
      </c>
      <c r="F75" s="47" t="s">
        <v>18</v>
      </c>
      <c r="G75" s="47">
        <f>Результаты!F57</f>
        <v>1975</v>
      </c>
      <c r="H75" s="51" t="s">
        <v>21</v>
      </c>
      <c r="I75" s="60">
        <f t="shared" si="2"/>
        <v>0.51388888888888895</v>
      </c>
      <c r="J75" s="61">
        <f>MID(Результаты!J57,1,8)-TIME(0,0,1)</f>
        <v>0.56052083333333336</v>
      </c>
      <c r="K75" s="47" t="str">
        <f>MID(Результаты!I57,77,8)</f>
        <v/>
      </c>
      <c r="L75" s="56" t="str">
        <f>Результаты!I57</f>
        <v>01:07:09,0</v>
      </c>
      <c r="M75" s="57" t="str">
        <f>Результаты!K57</f>
        <v>+24:16,0</v>
      </c>
    </row>
    <row r="76" spans="1:13" x14ac:dyDescent="0.25">
      <c r="A76" s="64"/>
      <c r="B76" s="48">
        <f>Результаты!B58</f>
        <v>57</v>
      </c>
      <c r="C76" s="47">
        <f>Результаты!C58</f>
        <v>457</v>
      </c>
      <c r="D76" s="45" t="str">
        <f>CONCATENATE(Результаты!D58," ",Результаты!E58)</f>
        <v>Воробьев Антон</v>
      </c>
      <c r="E76" s="45" t="s">
        <v>17</v>
      </c>
      <c r="F76" s="47" t="s">
        <v>18</v>
      </c>
      <c r="G76" s="47">
        <f>Результаты!F58</f>
        <v>1971</v>
      </c>
      <c r="H76" s="51" t="s">
        <v>21</v>
      </c>
      <c r="I76" s="60">
        <f t="shared" si="2"/>
        <v>0.51388888888888895</v>
      </c>
      <c r="J76" s="61">
        <f>MID(Результаты!J58,1,8)-TIME(0,0,1)</f>
        <v>0.56281250000000005</v>
      </c>
      <c r="K76" s="47" t="str">
        <f>MID(Результаты!I58,77,8)</f>
        <v/>
      </c>
      <c r="L76" s="56" t="str">
        <f>Результаты!I58</f>
        <v>01:10:27,0</v>
      </c>
      <c r="M76" s="57" t="str">
        <f>Результаты!K58</f>
        <v>+27:34,0</v>
      </c>
    </row>
    <row r="77" spans="1:13" ht="15.75" thickBot="1" x14ac:dyDescent="0.3">
      <c r="A77" s="64"/>
      <c r="B77" s="42">
        <f>Результаты!B59</f>
        <v>58</v>
      </c>
      <c r="C77" s="41">
        <f>Результаты!C59</f>
        <v>463</v>
      </c>
      <c r="D77" s="40" t="str">
        <f>CONCATENATE(Результаты!D59," ",Результаты!E59)</f>
        <v>Прилуцкий Роман</v>
      </c>
      <c r="E77" s="40" t="s">
        <v>17</v>
      </c>
      <c r="F77" s="41" t="s">
        <v>18</v>
      </c>
      <c r="G77" s="41">
        <f>Результаты!F59</f>
        <v>1972</v>
      </c>
      <c r="H77" s="50" t="s">
        <v>21</v>
      </c>
      <c r="I77" s="54">
        <f t="shared" si="2"/>
        <v>0.51388888888888895</v>
      </c>
      <c r="J77" s="58">
        <f>MID(Результаты!J59,1,8)-TIME(0,0,1)</f>
        <v>0.57628472222222227</v>
      </c>
      <c r="K77" s="41" t="str">
        <f>MID(Результаты!I59,77,8)</f>
        <v/>
      </c>
      <c r="L77" s="62" t="str">
        <f>Результаты!I59</f>
        <v>01:29:51,0</v>
      </c>
      <c r="M77" s="55" t="str">
        <f>Результаты!K59</f>
        <v>+46:58,0</v>
      </c>
    </row>
    <row r="78" spans="1:13" x14ac:dyDescent="0.25">
      <c r="A78" s="64"/>
    </row>
    <row r="79" spans="1:13" x14ac:dyDescent="0.25">
      <c r="A79" s="64"/>
    </row>
    <row r="80" spans="1:13" x14ac:dyDescent="0.25">
      <c r="A80" s="64"/>
    </row>
    <row r="81" spans="1:1" x14ac:dyDescent="0.25">
      <c r="A81" s="64"/>
    </row>
    <row r="82" spans="1:1" x14ac:dyDescent="0.25">
      <c r="A82" s="64"/>
    </row>
    <row r="83" spans="1:1" x14ac:dyDescent="0.25">
      <c r="A83" s="64"/>
    </row>
    <row r="84" spans="1:1" x14ac:dyDescent="0.25">
      <c r="A84" s="64"/>
    </row>
    <row r="85" spans="1:1" x14ac:dyDescent="0.25">
      <c r="A85" s="64"/>
    </row>
    <row r="86" spans="1:1" x14ac:dyDescent="0.25">
      <c r="A86" s="64"/>
    </row>
    <row r="87" spans="1:1" x14ac:dyDescent="0.25">
      <c r="A87" s="64"/>
    </row>
    <row r="88" spans="1:1" x14ac:dyDescent="0.25">
      <c r="A88" s="64"/>
    </row>
    <row r="89" spans="1:1" x14ac:dyDescent="0.25">
      <c r="A89" s="64"/>
    </row>
    <row r="90" spans="1:1" x14ac:dyDescent="0.25">
      <c r="A90" s="64"/>
    </row>
    <row r="91" spans="1:1" x14ac:dyDescent="0.25">
      <c r="A91" s="64"/>
    </row>
    <row r="92" spans="1:1" x14ac:dyDescent="0.25">
      <c r="A92" s="64"/>
    </row>
    <row r="93" spans="1:1" x14ac:dyDescent="0.25">
      <c r="A93" s="64"/>
    </row>
    <row r="94" spans="1:1" x14ac:dyDescent="0.25">
      <c r="A94" s="64"/>
    </row>
    <row r="95" spans="1:1" x14ac:dyDescent="0.25">
      <c r="A95" s="64"/>
    </row>
    <row r="96" spans="1:1" x14ac:dyDescent="0.25">
      <c r="A96" s="64"/>
    </row>
    <row r="97" spans="1:1" x14ac:dyDescent="0.25">
      <c r="A97" s="64"/>
    </row>
    <row r="98" spans="1:1" x14ac:dyDescent="0.25">
      <c r="A98" s="64"/>
    </row>
    <row r="99" spans="1:1" x14ac:dyDescent="0.25">
      <c r="A99" s="64"/>
    </row>
    <row r="100" spans="1:1" x14ac:dyDescent="0.25">
      <c r="A100" s="64"/>
    </row>
    <row r="101" spans="1:1" x14ac:dyDescent="0.25">
      <c r="A101" s="64"/>
    </row>
    <row r="102" spans="1:1" x14ac:dyDescent="0.25">
      <c r="A102" s="64"/>
    </row>
    <row r="103" spans="1:1" x14ac:dyDescent="0.25">
      <c r="A103" s="64"/>
    </row>
    <row r="104" spans="1:1" x14ac:dyDescent="0.25">
      <c r="A104" s="64"/>
    </row>
    <row r="105" spans="1:1" x14ac:dyDescent="0.25">
      <c r="A105" s="64"/>
    </row>
    <row r="106" spans="1:1" x14ac:dyDescent="0.25">
      <c r="A106" s="64"/>
    </row>
    <row r="107" spans="1:1" x14ac:dyDescent="0.25">
      <c r="A107" s="64"/>
    </row>
    <row r="108" spans="1:1" x14ac:dyDescent="0.25">
      <c r="A108" s="64"/>
    </row>
    <row r="109" spans="1:1" x14ac:dyDescent="0.25">
      <c r="A109" s="64"/>
    </row>
    <row r="110" spans="1:1" x14ac:dyDescent="0.25">
      <c r="A110" s="64"/>
    </row>
    <row r="111" spans="1:1" x14ac:dyDescent="0.25">
      <c r="A111" s="64"/>
    </row>
    <row r="112" spans="1:1" x14ac:dyDescent="0.25">
      <c r="A112" s="64"/>
    </row>
    <row r="113" spans="1:1" x14ac:dyDescent="0.25">
      <c r="A113" s="64"/>
    </row>
    <row r="114" spans="1:1" x14ac:dyDescent="0.25">
      <c r="A114" s="64"/>
    </row>
    <row r="115" spans="1:1" x14ac:dyDescent="0.25">
      <c r="A115" s="64"/>
    </row>
    <row r="116" spans="1:1" x14ac:dyDescent="0.25">
      <c r="A116" s="64"/>
    </row>
    <row r="117" spans="1:1" x14ac:dyDescent="0.25">
      <c r="A117" s="64"/>
    </row>
    <row r="118" spans="1:1" x14ac:dyDescent="0.25">
      <c r="A118" s="64"/>
    </row>
    <row r="119" spans="1:1" x14ac:dyDescent="0.25">
      <c r="A119" s="64"/>
    </row>
    <row r="120" spans="1:1" x14ac:dyDescent="0.25">
      <c r="A120" s="64"/>
    </row>
    <row r="121" spans="1:1" x14ac:dyDescent="0.25">
      <c r="A121" s="64"/>
    </row>
    <row r="122" spans="1:1" x14ac:dyDescent="0.25">
      <c r="A122" s="64"/>
    </row>
    <row r="123" spans="1:1" x14ac:dyDescent="0.25">
      <c r="A123" s="64"/>
    </row>
    <row r="124" spans="1:1" x14ac:dyDescent="0.25">
      <c r="A124" s="64"/>
    </row>
    <row r="125" spans="1:1" ht="15.75" thickBot="1" x14ac:dyDescent="0.3">
      <c r="A125" s="65"/>
    </row>
  </sheetData>
  <mergeCells count="9">
    <mergeCell ref="B15:G15"/>
    <mergeCell ref="B10:M10"/>
    <mergeCell ref="L13:M13"/>
    <mergeCell ref="J12:M12"/>
    <mergeCell ref="B1:H1"/>
    <mergeCell ref="B4:M4"/>
    <mergeCell ref="B5:M5"/>
    <mergeCell ref="B8:M8"/>
    <mergeCell ref="B9:M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sqref="A1:K72"/>
    </sheetView>
  </sheetViews>
  <sheetFormatPr defaultRowHeight="15" x14ac:dyDescent="0.25"/>
  <cols>
    <col min="1" max="11" width="9.140625" style="63"/>
  </cols>
  <sheetData>
    <row r="1" spans="1:11" x14ac:dyDescent="0.25">
      <c r="A1" s="68" t="s">
        <v>0</v>
      </c>
      <c r="B1" s="68" t="s">
        <v>19</v>
      </c>
      <c r="C1" s="68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23</v>
      </c>
      <c r="I1" s="68" t="s">
        <v>6</v>
      </c>
      <c r="J1" s="68" t="s">
        <v>7</v>
      </c>
      <c r="K1" s="68" t="s">
        <v>8</v>
      </c>
    </row>
    <row r="2" spans="1:11" x14ac:dyDescent="0.25">
      <c r="A2" s="68">
        <v>1</v>
      </c>
      <c r="B2" s="68">
        <v>1</v>
      </c>
      <c r="C2" s="68">
        <v>448</v>
      </c>
      <c r="D2" s="68" t="s">
        <v>32</v>
      </c>
      <c r="E2" s="68" t="s">
        <v>33</v>
      </c>
      <c r="F2" s="68">
        <v>1972</v>
      </c>
      <c r="G2" s="68" t="s">
        <v>34</v>
      </c>
      <c r="H2" s="68" t="s">
        <v>35</v>
      </c>
      <c r="I2" s="68" t="s">
        <v>36</v>
      </c>
      <c r="J2" s="68" t="s">
        <v>37</v>
      </c>
      <c r="K2" s="68" t="s">
        <v>9</v>
      </c>
    </row>
    <row r="3" spans="1:11" x14ac:dyDescent="0.25">
      <c r="A3" s="68">
        <v>2</v>
      </c>
      <c r="B3" s="68">
        <v>2</v>
      </c>
      <c r="C3" s="68">
        <v>428</v>
      </c>
      <c r="D3" s="68" t="s">
        <v>38</v>
      </c>
      <c r="E3" s="68" t="s">
        <v>39</v>
      </c>
      <c r="F3" s="68">
        <v>1971</v>
      </c>
      <c r="G3" s="68" t="s">
        <v>34</v>
      </c>
      <c r="H3" s="68" t="s">
        <v>35</v>
      </c>
      <c r="I3" s="68" t="s">
        <v>40</v>
      </c>
      <c r="J3" s="68" t="s">
        <v>41</v>
      </c>
      <c r="K3" s="68" t="s">
        <v>42</v>
      </c>
    </row>
    <row r="4" spans="1:11" x14ac:dyDescent="0.25">
      <c r="A4" s="68">
        <v>3</v>
      </c>
      <c r="B4" s="68">
        <v>3</v>
      </c>
      <c r="C4" s="68">
        <v>447</v>
      </c>
      <c r="D4" s="68" t="s">
        <v>43</v>
      </c>
      <c r="E4" s="68" t="s">
        <v>44</v>
      </c>
      <c r="F4" s="68">
        <v>1975</v>
      </c>
      <c r="G4" s="68" t="s">
        <v>34</v>
      </c>
      <c r="H4" s="68" t="s">
        <v>35</v>
      </c>
      <c r="I4" s="68" t="s">
        <v>45</v>
      </c>
      <c r="J4" s="68" t="s">
        <v>46</v>
      </c>
      <c r="K4" s="68" t="s">
        <v>47</v>
      </c>
    </row>
    <row r="5" spans="1:11" x14ac:dyDescent="0.25">
      <c r="A5" s="68">
        <v>4</v>
      </c>
      <c r="B5" s="68">
        <v>4</v>
      </c>
      <c r="C5" s="68">
        <v>408</v>
      </c>
      <c r="D5" s="68" t="s">
        <v>48</v>
      </c>
      <c r="E5" s="68" t="s">
        <v>49</v>
      </c>
      <c r="F5" s="68">
        <v>1972</v>
      </c>
      <c r="G5" s="68" t="s">
        <v>34</v>
      </c>
      <c r="H5" s="68" t="s">
        <v>35</v>
      </c>
      <c r="I5" s="68" t="s">
        <v>50</v>
      </c>
      <c r="J5" s="68" t="s">
        <v>51</v>
      </c>
      <c r="K5" s="68" t="s">
        <v>52</v>
      </c>
    </row>
    <row r="6" spans="1:11" x14ac:dyDescent="0.25">
      <c r="A6" s="68">
        <v>5</v>
      </c>
      <c r="B6" s="68">
        <v>5</v>
      </c>
      <c r="C6" s="68">
        <v>419</v>
      </c>
      <c r="D6" s="68" t="s">
        <v>53</v>
      </c>
      <c r="E6" s="68" t="s">
        <v>54</v>
      </c>
      <c r="F6" s="68">
        <v>1974</v>
      </c>
      <c r="G6" s="68" t="s">
        <v>34</v>
      </c>
      <c r="H6" s="68" t="s">
        <v>35</v>
      </c>
      <c r="I6" s="68" t="s">
        <v>55</v>
      </c>
      <c r="J6" s="68" t="s">
        <v>56</v>
      </c>
      <c r="K6" s="68" t="s">
        <v>57</v>
      </c>
    </row>
    <row r="7" spans="1:11" x14ac:dyDescent="0.25">
      <c r="A7" s="68">
        <v>6</v>
      </c>
      <c r="B7" s="68">
        <v>6</v>
      </c>
      <c r="C7" s="68">
        <v>415</v>
      </c>
      <c r="D7" s="68" t="s">
        <v>58</v>
      </c>
      <c r="E7" s="68" t="s">
        <v>59</v>
      </c>
      <c r="F7" s="68">
        <v>1970</v>
      </c>
      <c r="G7" s="68" t="s">
        <v>34</v>
      </c>
      <c r="H7" s="68" t="s">
        <v>35</v>
      </c>
      <c r="I7" s="68" t="s">
        <v>60</v>
      </c>
      <c r="J7" s="68" t="s">
        <v>61</v>
      </c>
      <c r="K7" s="68" t="s">
        <v>62</v>
      </c>
    </row>
    <row r="8" spans="1:11" x14ac:dyDescent="0.25">
      <c r="A8" s="68">
        <v>7</v>
      </c>
      <c r="B8" s="68">
        <v>7</v>
      </c>
      <c r="C8" s="68">
        <v>452</v>
      </c>
      <c r="D8" s="68" t="s">
        <v>63</v>
      </c>
      <c r="E8" s="68" t="s">
        <v>49</v>
      </c>
      <c r="F8" s="68">
        <v>1972</v>
      </c>
      <c r="G8" s="68" t="s">
        <v>34</v>
      </c>
      <c r="H8" s="68" t="s">
        <v>35</v>
      </c>
      <c r="I8" s="68" t="s">
        <v>64</v>
      </c>
      <c r="J8" s="68" t="s">
        <v>65</v>
      </c>
      <c r="K8" s="68" t="s">
        <v>66</v>
      </c>
    </row>
    <row r="9" spans="1:11" x14ac:dyDescent="0.25">
      <c r="A9" s="68">
        <v>8</v>
      </c>
      <c r="B9" s="68">
        <v>8</v>
      </c>
      <c r="C9" s="68">
        <v>471</v>
      </c>
      <c r="D9" s="68" t="s">
        <v>67</v>
      </c>
      <c r="E9" s="68" t="s">
        <v>68</v>
      </c>
      <c r="F9" s="68">
        <v>1971</v>
      </c>
      <c r="G9" s="68" t="s">
        <v>34</v>
      </c>
      <c r="H9" s="68" t="s">
        <v>35</v>
      </c>
      <c r="I9" s="68" t="s">
        <v>69</v>
      </c>
      <c r="J9" s="68" t="s">
        <v>70</v>
      </c>
      <c r="K9" s="68" t="s">
        <v>71</v>
      </c>
    </row>
    <row r="10" spans="1:11" x14ac:dyDescent="0.25">
      <c r="A10" s="68">
        <v>9</v>
      </c>
      <c r="B10" s="68">
        <v>9</v>
      </c>
      <c r="C10" s="68">
        <v>451</v>
      </c>
      <c r="D10" s="68" t="s">
        <v>72</v>
      </c>
      <c r="E10" s="68" t="s">
        <v>44</v>
      </c>
      <c r="F10" s="68">
        <v>1973</v>
      </c>
      <c r="G10" s="68" t="s">
        <v>34</v>
      </c>
      <c r="H10" s="68" t="s">
        <v>35</v>
      </c>
      <c r="I10" s="68" t="s">
        <v>73</v>
      </c>
      <c r="J10" s="68" t="s">
        <v>74</v>
      </c>
      <c r="K10" s="68" t="s">
        <v>75</v>
      </c>
    </row>
    <row r="11" spans="1:11" x14ac:dyDescent="0.25">
      <c r="A11" s="68">
        <v>10</v>
      </c>
      <c r="B11" s="68">
        <v>10</v>
      </c>
      <c r="C11" s="68">
        <v>437</v>
      </c>
      <c r="D11" s="68" t="s">
        <v>76</v>
      </c>
      <c r="E11" s="68" t="s">
        <v>54</v>
      </c>
      <c r="F11" s="68">
        <v>1976</v>
      </c>
      <c r="G11" s="68" t="s">
        <v>34</v>
      </c>
      <c r="H11" s="68" t="s">
        <v>35</v>
      </c>
      <c r="I11" s="68" t="s">
        <v>77</v>
      </c>
      <c r="J11" s="68" t="s">
        <v>78</v>
      </c>
      <c r="K11" s="68" t="s">
        <v>79</v>
      </c>
    </row>
    <row r="12" spans="1:11" x14ac:dyDescent="0.25">
      <c r="A12" s="68">
        <v>11</v>
      </c>
      <c r="B12" s="68">
        <v>11</v>
      </c>
      <c r="C12" s="68">
        <v>414</v>
      </c>
      <c r="D12" s="68" t="s">
        <v>80</v>
      </c>
      <c r="E12" s="68" t="s">
        <v>81</v>
      </c>
      <c r="F12" s="68">
        <v>1973</v>
      </c>
      <c r="G12" s="68" t="s">
        <v>34</v>
      </c>
      <c r="H12" s="68" t="s">
        <v>35</v>
      </c>
      <c r="I12" s="68" t="s">
        <v>82</v>
      </c>
      <c r="J12" s="68" t="s">
        <v>83</v>
      </c>
      <c r="K12" s="68" t="s">
        <v>84</v>
      </c>
    </row>
    <row r="13" spans="1:11" x14ac:dyDescent="0.25">
      <c r="A13" s="68">
        <v>12</v>
      </c>
      <c r="B13" s="68">
        <v>12</v>
      </c>
      <c r="C13" s="68">
        <v>466</v>
      </c>
      <c r="D13" s="68" t="s">
        <v>85</v>
      </c>
      <c r="E13" s="68" t="s">
        <v>86</v>
      </c>
      <c r="F13" s="68">
        <v>1976</v>
      </c>
      <c r="G13" s="68" t="s">
        <v>34</v>
      </c>
      <c r="H13" s="68" t="s">
        <v>35</v>
      </c>
      <c r="I13" s="68" t="s">
        <v>82</v>
      </c>
      <c r="J13" s="68" t="s">
        <v>83</v>
      </c>
      <c r="K13" s="68" t="s">
        <v>84</v>
      </c>
    </row>
    <row r="14" spans="1:11" x14ac:dyDescent="0.25">
      <c r="A14" s="68">
        <v>13</v>
      </c>
      <c r="B14" s="68">
        <v>13</v>
      </c>
      <c r="C14" s="68">
        <v>453</v>
      </c>
      <c r="D14" s="68" t="s">
        <v>87</v>
      </c>
      <c r="E14" s="68" t="s">
        <v>86</v>
      </c>
      <c r="F14" s="68">
        <v>1974</v>
      </c>
      <c r="G14" s="68" t="s">
        <v>34</v>
      </c>
      <c r="H14" s="68" t="s">
        <v>35</v>
      </c>
      <c r="I14" s="68" t="s">
        <v>88</v>
      </c>
      <c r="J14" s="68" t="s">
        <v>89</v>
      </c>
      <c r="K14" s="68" t="s">
        <v>90</v>
      </c>
    </row>
    <row r="15" spans="1:11" x14ac:dyDescent="0.25">
      <c r="A15" s="68">
        <v>14</v>
      </c>
      <c r="B15" s="68">
        <v>14</v>
      </c>
      <c r="C15" s="68">
        <v>401</v>
      </c>
      <c r="D15" s="68" t="s">
        <v>91</v>
      </c>
      <c r="E15" s="68" t="s">
        <v>92</v>
      </c>
      <c r="F15" s="68">
        <v>1975</v>
      </c>
      <c r="G15" s="68" t="s">
        <v>34</v>
      </c>
      <c r="H15" s="68" t="s">
        <v>35</v>
      </c>
      <c r="I15" s="68" t="s">
        <v>93</v>
      </c>
      <c r="J15" s="68" t="s">
        <v>94</v>
      </c>
      <c r="K15" s="68" t="s">
        <v>95</v>
      </c>
    </row>
    <row r="16" spans="1:11" x14ac:dyDescent="0.25">
      <c r="A16" s="68">
        <v>15</v>
      </c>
      <c r="B16" s="68">
        <v>15</v>
      </c>
      <c r="C16" s="68">
        <v>413</v>
      </c>
      <c r="D16" s="68" t="s">
        <v>28</v>
      </c>
      <c r="E16" s="68" t="s">
        <v>96</v>
      </c>
      <c r="F16" s="68">
        <v>1978</v>
      </c>
      <c r="G16" s="68" t="s">
        <v>34</v>
      </c>
      <c r="H16" s="68" t="s">
        <v>35</v>
      </c>
      <c r="I16" s="68" t="s">
        <v>97</v>
      </c>
      <c r="J16" s="68" t="s">
        <v>98</v>
      </c>
      <c r="K16" s="68" t="s">
        <v>99</v>
      </c>
    </row>
    <row r="17" spans="1:11" x14ac:dyDescent="0.25">
      <c r="A17" s="68">
        <v>16</v>
      </c>
      <c r="B17" s="68">
        <v>16</v>
      </c>
      <c r="C17" s="68">
        <v>424</v>
      </c>
      <c r="D17" s="68" t="s">
        <v>100</v>
      </c>
      <c r="E17" s="68" t="s">
        <v>81</v>
      </c>
      <c r="F17" s="68">
        <v>1975</v>
      </c>
      <c r="G17" s="68" t="s">
        <v>34</v>
      </c>
      <c r="H17" s="68" t="s">
        <v>35</v>
      </c>
      <c r="I17" s="68" t="s">
        <v>101</v>
      </c>
      <c r="J17" s="68" t="s">
        <v>102</v>
      </c>
      <c r="K17" s="68" t="s">
        <v>103</v>
      </c>
    </row>
    <row r="18" spans="1:11" x14ac:dyDescent="0.25">
      <c r="A18" s="68">
        <v>17</v>
      </c>
      <c r="B18" s="68">
        <v>17</v>
      </c>
      <c r="C18" s="68">
        <v>416</v>
      </c>
      <c r="D18" s="68" t="s">
        <v>104</v>
      </c>
      <c r="E18" s="68" t="s">
        <v>54</v>
      </c>
      <c r="F18" s="68">
        <v>1974</v>
      </c>
      <c r="G18" s="68" t="s">
        <v>34</v>
      </c>
      <c r="H18" s="68" t="s">
        <v>35</v>
      </c>
      <c r="I18" s="68" t="s">
        <v>105</v>
      </c>
      <c r="J18" s="68" t="s">
        <v>106</v>
      </c>
      <c r="K18" s="68" t="s">
        <v>107</v>
      </c>
    </row>
    <row r="19" spans="1:11" x14ac:dyDescent="0.25">
      <c r="A19" s="68">
        <v>18</v>
      </c>
      <c r="B19" s="68">
        <v>18</v>
      </c>
      <c r="C19" s="68">
        <v>423</v>
      </c>
      <c r="D19" s="68" t="s">
        <v>108</v>
      </c>
      <c r="E19" s="68" t="s">
        <v>49</v>
      </c>
      <c r="F19" s="68">
        <v>1969</v>
      </c>
      <c r="G19" s="68" t="s">
        <v>34</v>
      </c>
      <c r="H19" s="68" t="s">
        <v>35</v>
      </c>
      <c r="I19" s="68" t="s">
        <v>109</v>
      </c>
      <c r="J19" s="68" t="s">
        <v>110</v>
      </c>
      <c r="K19" s="68" t="s">
        <v>111</v>
      </c>
    </row>
    <row r="20" spans="1:11" x14ac:dyDescent="0.25">
      <c r="A20" s="68">
        <v>19</v>
      </c>
      <c r="B20" s="68">
        <v>19</v>
      </c>
      <c r="C20" s="68">
        <v>403</v>
      </c>
      <c r="D20" s="68" t="s">
        <v>112</v>
      </c>
      <c r="E20" s="68" t="s">
        <v>68</v>
      </c>
      <c r="F20" s="68">
        <v>1969</v>
      </c>
      <c r="G20" s="68" t="s">
        <v>34</v>
      </c>
      <c r="H20" s="68" t="s">
        <v>35</v>
      </c>
      <c r="I20" s="68" t="s">
        <v>113</v>
      </c>
      <c r="J20" s="68" t="s">
        <v>114</v>
      </c>
      <c r="K20" s="68" t="s">
        <v>115</v>
      </c>
    </row>
    <row r="21" spans="1:11" x14ac:dyDescent="0.25">
      <c r="A21" s="68">
        <v>20</v>
      </c>
      <c r="B21" s="68">
        <v>20</v>
      </c>
      <c r="C21" s="68">
        <v>445</v>
      </c>
      <c r="D21" s="68" t="s">
        <v>116</v>
      </c>
      <c r="E21" s="68" t="s">
        <v>117</v>
      </c>
      <c r="F21" s="68">
        <v>1970</v>
      </c>
      <c r="G21" s="68" t="s">
        <v>34</v>
      </c>
      <c r="H21" s="68" t="s">
        <v>35</v>
      </c>
      <c r="I21" s="68" t="s">
        <v>118</v>
      </c>
      <c r="J21" s="68" t="s">
        <v>119</v>
      </c>
      <c r="K21" s="68" t="s">
        <v>120</v>
      </c>
    </row>
    <row r="22" spans="1:11" x14ac:dyDescent="0.25">
      <c r="A22" s="68">
        <v>21</v>
      </c>
      <c r="B22" s="68">
        <v>21</v>
      </c>
      <c r="C22" s="68">
        <v>446</v>
      </c>
      <c r="D22" s="68" t="s">
        <v>121</v>
      </c>
      <c r="E22" s="68" t="s">
        <v>54</v>
      </c>
      <c r="F22" s="68">
        <v>1970</v>
      </c>
      <c r="G22" s="68" t="s">
        <v>34</v>
      </c>
      <c r="H22" s="68" t="s">
        <v>35</v>
      </c>
      <c r="I22" s="68" t="s">
        <v>122</v>
      </c>
      <c r="J22" s="68" t="s">
        <v>123</v>
      </c>
      <c r="K22" s="68" t="s">
        <v>124</v>
      </c>
    </row>
    <row r="23" spans="1:11" x14ac:dyDescent="0.25">
      <c r="A23" s="68">
        <v>22</v>
      </c>
      <c r="B23" s="68">
        <v>22</v>
      </c>
      <c r="C23" s="68">
        <v>440</v>
      </c>
      <c r="D23" s="68" t="s">
        <v>125</v>
      </c>
      <c r="E23" s="68" t="s">
        <v>126</v>
      </c>
      <c r="F23" s="68">
        <v>1972</v>
      </c>
      <c r="G23" s="68" t="s">
        <v>34</v>
      </c>
      <c r="H23" s="68" t="s">
        <v>35</v>
      </c>
      <c r="I23" s="68" t="s">
        <v>127</v>
      </c>
      <c r="J23" s="68" t="s">
        <v>128</v>
      </c>
      <c r="K23" s="68" t="s">
        <v>129</v>
      </c>
    </row>
    <row r="24" spans="1:11" x14ac:dyDescent="0.25">
      <c r="A24" s="68">
        <v>23</v>
      </c>
      <c r="B24" s="68">
        <v>23</v>
      </c>
      <c r="C24" s="68">
        <v>450</v>
      </c>
      <c r="D24" s="68" t="s">
        <v>130</v>
      </c>
      <c r="E24" s="68" t="s">
        <v>86</v>
      </c>
      <c r="F24" s="68">
        <v>1976</v>
      </c>
      <c r="G24" s="68" t="s">
        <v>34</v>
      </c>
      <c r="H24" s="68" t="s">
        <v>35</v>
      </c>
      <c r="I24" s="68" t="s">
        <v>131</v>
      </c>
      <c r="J24" s="68" t="s">
        <v>132</v>
      </c>
      <c r="K24" s="68" t="s">
        <v>133</v>
      </c>
    </row>
    <row r="25" spans="1:11" x14ac:dyDescent="0.25">
      <c r="A25" s="68">
        <v>24</v>
      </c>
      <c r="B25" s="68">
        <v>24</v>
      </c>
      <c r="C25" s="68">
        <v>461</v>
      </c>
      <c r="D25" s="68" t="s">
        <v>134</v>
      </c>
      <c r="E25" s="68" t="s">
        <v>86</v>
      </c>
      <c r="F25" s="68">
        <v>1972</v>
      </c>
      <c r="G25" s="68" t="s">
        <v>34</v>
      </c>
      <c r="H25" s="68" t="s">
        <v>35</v>
      </c>
      <c r="I25" s="68" t="s">
        <v>135</v>
      </c>
      <c r="J25" s="68" t="s">
        <v>136</v>
      </c>
      <c r="K25" s="68" t="s">
        <v>137</v>
      </c>
    </row>
    <row r="26" spans="1:11" x14ac:dyDescent="0.25">
      <c r="A26" s="68">
        <v>25</v>
      </c>
      <c r="B26" s="68">
        <v>25</v>
      </c>
      <c r="C26" s="68">
        <v>469</v>
      </c>
      <c r="D26" s="68" t="s">
        <v>138</v>
      </c>
      <c r="E26" s="68" t="s">
        <v>54</v>
      </c>
      <c r="F26" s="68">
        <v>1975</v>
      </c>
      <c r="G26" s="68" t="s">
        <v>34</v>
      </c>
      <c r="H26" s="68" t="s">
        <v>35</v>
      </c>
      <c r="I26" s="68" t="s">
        <v>139</v>
      </c>
      <c r="J26" s="68" t="s">
        <v>140</v>
      </c>
      <c r="K26" s="68" t="s">
        <v>141</v>
      </c>
    </row>
    <row r="27" spans="1:11" x14ac:dyDescent="0.25">
      <c r="A27" s="68">
        <v>26</v>
      </c>
      <c r="B27" s="68">
        <v>26</v>
      </c>
      <c r="C27" s="68">
        <v>422</v>
      </c>
      <c r="D27" s="68" t="s">
        <v>142</v>
      </c>
      <c r="E27" s="68" t="s">
        <v>81</v>
      </c>
      <c r="F27" s="68">
        <v>1971</v>
      </c>
      <c r="G27" s="68" t="s">
        <v>34</v>
      </c>
      <c r="H27" s="68" t="s">
        <v>35</v>
      </c>
      <c r="I27" s="68" t="s">
        <v>143</v>
      </c>
      <c r="J27" s="68" t="s">
        <v>144</v>
      </c>
      <c r="K27" s="68" t="s">
        <v>145</v>
      </c>
    </row>
    <row r="28" spans="1:11" x14ac:dyDescent="0.25">
      <c r="A28" s="68">
        <v>27</v>
      </c>
      <c r="B28" s="68">
        <v>27</v>
      </c>
      <c r="C28" s="68">
        <v>409</v>
      </c>
      <c r="D28" s="68" t="s">
        <v>146</v>
      </c>
      <c r="E28" s="68" t="s">
        <v>86</v>
      </c>
      <c r="F28" s="68">
        <v>1974</v>
      </c>
      <c r="G28" s="68" t="s">
        <v>34</v>
      </c>
      <c r="H28" s="68" t="s">
        <v>35</v>
      </c>
      <c r="I28" s="68" t="s">
        <v>147</v>
      </c>
      <c r="J28" s="68" t="s">
        <v>148</v>
      </c>
      <c r="K28" s="68" t="s">
        <v>149</v>
      </c>
    </row>
    <row r="29" spans="1:11" x14ac:dyDescent="0.25">
      <c r="A29" s="68">
        <v>28</v>
      </c>
      <c r="B29" s="68">
        <v>28</v>
      </c>
      <c r="C29" s="68">
        <v>467</v>
      </c>
      <c r="D29" s="68" t="s">
        <v>150</v>
      </c>
      <c r="E29" s="68" t="s">
        <v>68</v>
      </c>
      <c r="F29" s="68">
        <v>1972</v>
      </c>
      <c r="G29" s="68" t="s">
        <v>34</v>
      </c>
      <c r="H29" s="68" t="s">
        <v>35</v>
      </c>
      <c r="I29" s="68" t="s">
        <v>151</v>
      </c>
      <c r="J29" s="68" t="s">
        <v>152</v>
      </c>
      <c r="K29" s="68" t="s">
        <v>153</v>
      </c>
    </row>
    <row r="30" spans="1:11" x14ac:dyDescent="0.25">
      <c r="A30" s="68">
        <v>29</v>
      </c>
      <c r="B30" s="68">
        <v>29</v>
      </c>
      <c r="C30" s="68">
        <v>426</v>
      </c>
      <c r="D30" s="68" t="s">
        <v>154</v>
      </c>
      <c r="E30" s="68" t="s">
        <v>81</v>
      </c>
      <c r="F30" s="68">
        <v>1971</v>
      </c>
      <c r="G30" s="68" t="s">
        <v>34</v>
      </c>
      <c r="H30" s="68" t="s">
        <v>35</v>
      </c>
      <c r="I30" s="68" t="s">
        <v>155</v>
      </c>
      <c r="J30" s="68" t="s">
        <v>156</v>
      </c>
      <c r="K30" s="68" t="s">
        <v>157</v>
      </c>
    </row>
    <row r="31" spans="1:11" x14ac:dyDescent="0.25">
      <c r="A31" s="68">
        <v>30</v>
      </c>
      <c r="B31" s="68">
        <v>30</v>
      </c>
      <c r="C31" s="68">
        <v>442</v>
      </c>
      <c r="D31" s="68" t="s">
        <v>158</v>
      </c>
      <c r="E31" s="68" t="s">
        <v>86</v>
      </c>
      <c r="F31" s="68">
        <v>1971</v>
      </c>
      <c r="G31" s="68" t="s">
        <v>34</v>
      </c>
      <c r="H31" s="68" t="s">
        <v>35</v>
      </c>
      <c r="I31" s="68" t="s">
        <v>159</v>
      </c>
      <c r="J31" s="68" t="s">
        <v>160</v>
      </c>
      <c r="K31" s="68" t="s">
        <v>161</v>
      </c>
    </row>
    <row r="32" spans="1:11" x14ac:dyDescent="0.25">
      <c r="A32" s="68">
        <v>31</v>
      </c>
      <c r="B32" s="68">
        <v>31</v>
      </c>
      <c r="C32" s="68">
        <v>438</v>
      </c>
      <c r="D32" s="68" t="s">
        <v>162</v>
      </c>
      <c r="E32" s="68" t="s">
        <v>163</v>
      </c>
      <c r="F32" s="68">
        <v>1975</v>
      </c>
      <c r="G32" s="68" t="s">
        <v>34</v>
      </c>
      <c r="H32" s="68" t="s">
        <v>35</v>
      </c>
      <c r="I32" s="68" t="s">
        <v>164</v>
      </c>
      <c r="J32" s="68" t="s">
        <v>165</v>
      </c>
      <c r="K32" s="68" t="s">
        <v>166</v>
      </c>
    </row>
    <row r="33" spans="1:11" x14ac:dyDescent="0.25">
      <c r="A33" s="68">
        <v>32</v>
      </c>
      <c r="B33" s="68">
        <v>32</v>
      </c>
      <c r="C33" s="68">
        <v>459</v>
      </c>
      <c r="D33" s="68" t="s">
        <v>167</v>
      </c>
      <c r="E33" s="68" t="s">
        <v>54</v>
      </c>
      <c r="F33" s="68">
        <v>1972</v>
      </c>
      <c r="G33" s="68" t="s">
        <v>34</v>
      </c>
      <c r="H33" s="68" t="s">
        <v>35</v>
      </c>
      <c r="I33" s="68" t="s">
        <v>168</v>
      </c>
      <c r="J33" s="68" t="s">
        <v>169</v>
      </c>
      <c r="K33" s="68" t="s">
        <v>170</v>
      </c>
    </row>
    <row r="34" spans="1:11" x14ac:dyDescent="0.25">
      <c r="A34" s="68">
        <v>33</v>
      </c>
      <c r="B34" s="68">
        <v>33</v>
      </c>
      <c r="C34" s="68">
        <v>444</v>
      </c>
      <c r="D34" s="68" t="s">
        <v>171</v>
      </c>
      <c r="E34" s="68" t="s">
        <v>126</v>
      </c>
      <c r="F34" s="68">
        <v>1974</v>
      </c>
      <c r="G34" s="68" t="s">
        <v>34</v>
      </c>
      <c r="H34" s="68" t="s">
        <v>35</v>
      </c>
      <c r="I34" s="68" t="s">
        <v>172</v>
      </c>
      <c r="J34" s="68" t="s">
        <v>173</v>
      </c>
      <c r="K34" s="68" t="s">
        <v>174</v>
      </c>
    </row>
    <row r="35" spans="1:11" x14ac:dyDescent="0.25">
      <c r="A35" s="68">
        <v>34</v>
      </c>
      <c r="B35" s="68">
        <v>34</v>
      </c>
      <c r="C35" s="68">
        <v>406</v>
      </c>
      <c r="D35" s="68" t="s">
        <v>175</v>
      </c>
      <c r="E35" s="68" t="s">
        <v>49</v>
      </c>
      <c r="F35" s="68">
        <v>1973</v>
      </c>
      <c r="G35" s="68" t="s">
        <v>34</v>
      </c>
      <c r="H35" s="68" t="s">
        <v>35</v>
      </c>
      <c r="I35" s="68" t="s">
        <v>176</v>
      </c>
      <c r="J35" s="68" t="s">
        <v>177</v>
      </c>
      <c r="K35" s="68" t="s">
        <v>178</v>
      </c>
    </row>
    <row r="36" spans="1:11" x14ac:dyDescent="0.25">
      <c r="A36" s="68">
        <v>35</v>
      </c>
      <c r="B36" s="68">
        <v>35</v>
      </c>
      <c r="C36" s="68">
        <v>402</v>
      </c>
      <c r="D36" s="68" t="s">
        <v>179</v>
      </c>
      <c r="E36" s="68" t="s">
        <v>180</v>
      </c>
      <c r="F36" s="68">
        <v>1970</v>
      </c>
      <c r="G36" s="68" t="s">
        <v>34</v>
      </c>
      <c r="H36" s="68" t="s">
        <v>35</v>
      </c>
      <c r="I36" s="68" t="s">
        <v>181</v>
      </c>
      <c r="J36" s="68" t="s">
        <v>182</v>
      </c>
      <c r="K36" s="68" t="s">
        <v>183</v>
      </c>
    </row>
    <row r="37" spans="1:11" x14ac:dyDescent="0.25">
      <c r="A37" s="68">
        <v>36</v>
      </c>
      <c r="B37" s="68">
        <v>36</v>
      </c>
      <c r="C37" s="68">
        <v>410</v>
      </c>
      <c r="D37" s="68" t="s">
        <v>184</v>
      </c>
      <c r="E37" s="68" t="s">
        <v>163</v>
      </c>
      <c r="F37" s="68">
        <v>1976</v>
      </c>
      <c r="G37" s="68" t="s">
        <v>34</v>
      </c>
      <c r="H37" s="68" t="s">
        <v>35</v>
      </c>
      <c r="I37" s="68" t="s">
        <v>185</v>
      </c>
      <c r="J37" s="68" t="s">
        <v>186</v>
      </c>
      <c r="K37" s="68" t="s">
        <v>187</v>
      </c>
    </row>
    <row r="38" spans="1:11" x14ac:dyDescent="0.25">
      <c r="A38" s="68">
        <v>37</v>
      </c>
      <c r="B38" s="68">
        <v>37</v>
      </c>
      <c r="C38" s="68">
        <v>432</v>
      </c>
      <c r="D38" s="68" t="s">
        <v>188</v>
      </c>
      <c r="E38" s="68" t="s">
        <v>54</v>
      </c>
      <c r="F38" s="68">
        <v>1972</v>
      </c>
      <c r="G38" s="68" t="s">
        <v>34</v>
      </c>
      <c r="H38" s="68" t="s">
        <v>35</v>
      </c>
      <c r="I38" s="68" t="s">
        <v>189</v>
      </c>
      <c r="J38" s="68" t="s">
        <v>190</v>
      </c>
      <c r="K38" s="68" t="s">
        <v>191</v>
      </c>
    </row>
    <row r="39" spans="1:11" x14ac:dyDescent="0.25">
      <c r="A39" s="68">
        <v>38</v>
      </c>
      <c r="B39" s="68">
        <v>38</v>
      </c>
      <c r="C39" s="68">
        <v>412</v>
      </c>
      <c r="D39" s="68" t="s">
        <v>192</v>
      </c>
      <c r="E39" s="68" t="s">
        <v>49</v>
      </c>
      <c r="F39" s="68">
        <v>1972</v>
      </c>
      <c r="G39" s="68" t="s">
        <v>34</v>
      </c>
      <c r="H39" s="68" t="s">
        <v>35</v>
      </c>
      <c r="I39" s="68" t="s">
        <v>193</v>
      </c>
      <c r="J39" s="68" t="s">
        <v>194</v>
      </c>
      <c r="K39" s="68" t="s">
        <v>195</v>
      </c>
    </row>
    <row r="40" spans="1:11" x14ac:dyDescent="0.25">
      <c r="A40" s="68">
        <v>39</v>
      </c>
      <c r="B40" s="68">
        <v>39</v>
      </c>
      <c r="C40" s="68">
        <v>454</v>
      </c>
      <c r="D40" s="68" t="s">
        <v>196</v>
      </c>
      <c r="E40" s="68" t="s">
        <v>197</v>
      </c>
      <c r="F40" s="68">
        <v>1969</v>
      </c>
      <c r="G40" s="68" t="s">
        <v>34</v>
      </c>
      <c r="H40" s="68" t="s">
        <v>35</v>
      </c>
      <c r="I40" s="68" t="s">
        <v>198</v>
      </c>
      <c r="J40" s="68" t="s">
        <v>199</v>
      </c>
      <c r="K40" s="68" t="s">
        <v>200</v>
      </c>
    </row>
    <row r="41" spans="1:11" x14ac:dyDescent="0.25">
      <c r="A41" s="68">
        <v>40</v>
      </c>
      <c r="B41" s="68">
        <v>40</v>
      </c>
      <c r="C41" s="68">
        <v>449</v>
      </c>
      <c r="D41" s="68" t="s">
        <v>201</v>
      </c>
      <c r="E41" s="68" t="s">
        <v>163</v>
      </c>
      <c r="F41" s="68">
        <v>1978</v>
      </c>
      <c r="G41" s="68" t="s">
        <v>34</v>
      </c>
      <c r="H41" s="68" t="s">
        <v>35</v>
      </c>
      <c r="I41" s="68" t="s">
        <v>202</v>
      </c>
      <c r="J41" s="68" t="s">
        <v>203</v>
      </c>
      <c r="K41" s="68" t="s">
        <v>204</v>
      </c>
    </row>
    <row r="42" spans="1:11" x14ac:dyDescent="0.25">
      <c r="A42" s="68">
        <v>41</v>
      </c>
      <c r="B42" s="68">
        <v>41</v>
      </c>
      <c r="C42" s="68">
        <v>443</v>
      </c>
      <c r="D42" s="68" t="s">
        <v>205</v>
      </c>
      <c r="E42" s="68" t="s">
        <v>206</v>
      </c>
      <c r="F42" s="68">
        <v>1974</v>
      </c>
      <c r="G42" s="68" t="s">
        <v>34</v>
      </c>
      <c r="H42" s="68" t="s">
        <v>35</v>
      </c>
      <c r="I42" s="68" t="s">
        <v>207</v>
      </c>
      <c r="J42" s="68" t="s">
        <v>208</v>
      </c>
      <c r="K42" s="68" t="s">
        <v>209</v>
      </c>
    </row>
    <row r="43" spans="1:11" x14ac:dyDescent="0.25">
      <c r="A43" s="68">
        <v>42</v>
      </c>
      <c r="B43" s="68">
        <v>42</v>
      </c>
      <c r="C43" s="68">
        <v>427</v>
      </c>
      <c r="D43" s="68" t="s">
        <v>210</v>
      </c>
      <c r="E43" s="68" t="s">
        <v>211</v>
      </c>
      <c r="F43" s="68">
        <v>1969</v>
      </c>
      <c r="G43" s="68" t="s">
        <v>34</v>
      </c>
      <c r="H43" s="68" t="s">
        <v>35</v>
      </c>
      <c r="I43" s="68" t="s">
        <v>212</v>
      </c>
      <c r="J43" s="68" t="s">
        <v>213</v>
      </c>
      <c r="K43" s="68" t="s">
        <v>214</v>
      </c>
    </row>
    <row r="44" spans="1:11" x14ac:dyDescent="0.25">
      <c r="A44" s="68">
        <v>43</v>
      </c>
      <c r="B44" s="68">
        <v>43</v>
      </c>
      <c r="C44" s="68">
        <v>460</v>
      </c>
      <c r="D44" s="68" t="s">
        <v>215</v>
      </c>
      <c r="E44" s="68" t="s">
        <v>216</v>
      </c>
      <c r="F44" s="68">
        <v>1976</v>
      </c>
      <c r="G44" s="68" t="s">
        <v>34</v>
      </c>
      <c r="H44" s="68" t="s">
        <v>35</v>
      </c>
      <c r="I44" s="68" t="s">
        <v>217</v>
      </c>
      <c r="J44" s="68" t="s">
        <v>218</v>
      </c>
      <c r="K44" s="68" t="s">
        <v>219</v>
      </c>
    </row>
    <row r="45" spans="1:11" x14ac:dyDescent="0.25">
      <c r="A45" s="68">
        <v>44</v>
      </c>
      <c r="B45" s="68">
        <v>44</v>
      </c>
      <c r="C45" s="68">
        <v>431</v>
      </c>
      <c r="D45" s="68" t="s">
        <v>220</v>
      </c>
      <c r="E45" s="68" t="s">
        <v>68</v>
      </c>
      <c r="F45" s="68">
        <v>1971</v>
      </c>
      <c r="G45" s="68" t="s">
        <v>34</v>
      </c>
      <c r="H45" s="68" t="s">
        <v>35</v>
      </c>
      <c r="I45" s="68" t="s">
        <v>221</v>
      </c>
      <c r="J45" s="68" t="s">
        <v>222</v>
      </c>
      <c r="K45" s="68" t="s">
        <v>223</v>
      </c>
    </row>
    <row r="46" spans="1:11" x14ac:dyDescent="0.25">
      <c r="A46" s="68">
        <v>45</v>
      </c>
      <c r="B46" s="68">
        <v>45</v>
      </c>
      <c r="C46" s="68">
        <v>407</v>
      </c>
      <c r="D46" s="68" t="s">
        <v>224</v>
      </c>
      <c r="E46" s="68" t="s">
        <v>225</v>
      </c>
      <c r="F46" s="68">
        <v>1978</v>
      </c>
      <c r="G46" s="68" t="s">
        <v>34</v>
      </c>
      <c r="H46" s="68" t="s">
        <v>35</v>
      </c>
      <c r="I46" s="68" t="s">
        <v>226</v>
      </c>
      <c r="J46" s="68" t="s">
        <v>227</v>
      </c>
      <c r="K46" s="68" t="s">
        <v>228</v>
      </c>
    </row>
    <row r="47" spans="1:11" x14ac:dyDescent="0.25">
      <c r="A47" s="68">
        <v>46</v>
      </c>
      <c r="B47" s="68">
        <v>46</v>
      </c>
      <c r="C47" s="68">
        <v>441</v>
      </c>
      <c r="D47" s="68" t="s">
        <v>229</v>
      </c>
      <c r="E47" s="68" t="s">
        <v>126</v>
      </c>
      <c r="F47" s="68">
        <v>1972</v>
      </c>
      <c r="G47" s="68" t="s">
        <v>34</v>
      </c>
      <c r="H47" s="68" t="s">
        <v>35</v>
      </c>
      <c r="I47" s="68" t="s">
        <v>230</v>
      </c>
      <c r="J47" s="68" t="s">
        <v>231</v>
      </c>
      <c r="K47" s="68" t="s">
        <v>232</v>
      </c>
    </row>
    <row r="48" spans="1:11" x14ac:dyDescent="0.25">
      <c r="A48" s="68">
        <v>47</v>
      </c>
      <c r="B48" s="68">
        <v>47</v>
      </c>
      <c r="C48" s="68">
        <v>458</v>
      </c>
      <c r="D48" s="68" t="s">
        <v>233</v>
      </c>
      <c r="E48" s="68" t="s">
        <v>49</v>
      </c>
      <c r="F48" s="68">
        <v>1970</v>
      </c>
      <c r="G48" s="68" t="s">
        <v>34</v>
      </c>
      <c r="H48" s="68" t="s">
        <v>35</v>
      </c>
      <c r="I48" s="68" t="s">
        <v>234</v>
      </c>
      <c r="J48" s="68" t="s">
        <v>235</v>
      </c>
      <c r="K48" s="68" t="s">
        <v>236</v>
      </c>
    </row>
    <row r="49" spans="1:11" x14ac:dyDescent="0.25">
      <c r="A49" s="68">
        <v>48</v>
      </c>
      <c r="B49" s="68">
        <v>48</v>
      </c>
      <c r="C49" s="68">
        <v>421</v>
      </c>
      <c r="D49" s="68" t="s">
        <v>237</v>
      </c>
      <c r="E49" s="68" t="s">
        <v>238</v>
      </c>
      <c r="F49" s="68">
        <v>1972</v>
      </c>
      <c r="G49" s="68" t="s">
        <v>34</v>
      </c>
      <c r="H49" s="68" t="s">
        <v>35</v>
      </c>
      <c r="I49" s="68" t="s">
        <v>239</v>
      </c>
      <c r="J49" s="68" t="s">
        <v>240</v>
      </c>
      <c r="K49" s="68" t="s">
        <v>241</v>
      </c>
    </row>
    <row r="50" spans="1:11" x14ac:dyDescent="0.25">
      <c r="A50" s="68">
        <v>49</v>
      </c>
      <c r="B50" s="68">
        <v>49</v>
      </c>
      <c r="C50" s="68">
        <v>456</v>
      </c>
      <c r="D50" s="68" t="s">
        <v>242</v>
      </c>
      <c r="E50" s="68" t="s">
        <v>49</v>
      </c>
      <c r="F50" s="68">
        <v>1975</v>
      </c>
      <c r="G50" s="68" t="s">
        <v>34</v>
      </c>
      <c r="H50" s="68" t="s">
        <v>35</v>
      </c>
      <c r="I50" s="68" t="s">
        <v>243</v>
      </c>
      <c r="J50" s="68" t="s">
        <v>244</v>
      </c>
      <c r="K50" s="68" t="s">
        <v>245</v>
      </c>
    </row>
    <row r="51" spans="1:11" x14ac:dyDescent="0.25">
      <c r="A51" s="68">
        <v>50</v>
      </c>
      <c r="B51" s="68">
        <v>50</v>
      </c>
      <c r="C51" s="68">
        <v>418</v>
      </c>
      <c r="D51" s="68" t="s">
        <v>246</v>
      </c>
      <c r="E51" s="68" t="s">
        <v>163</v>
      </c>
      <c r="F51" s="68">
        <v>1973</v>
      </c>
      <c r="G51" s="68" t="s">
        <v>34</v>
      </c>
      <c r="H51" s="68" t="s">
        <v>35</v>
      </c>
      <c r="I51" s="68" t="s">
        <v>247</v>
      </c>
      <c r="J51" s="68" t="s">
        <v>248</v>
      </c>
      <c r="K51" s="68" t="s">
        <v>249</v>
      </c>
    </row>
    <row r="52" spans="1:11" x14ac:dyDescent="0.25">
      <c r="A52" s="68">
        <v>51</v>
      </c>
      <c r="B52" s="68">
        <v>51</v>
      </c>
      <c r="C52" s="68">
        <v>436</v>
      </c>
      <c r="D52" s="68" t="s">
        <v>158</v>
      </c>
      <c r="E52" s="68" t="s">
        <v>250</v>
      </c>
      <c r="F52" s="68">
        <v>1970</v>
      </c>
      <c r="G52" s="68" t="s">
        <v>34</v>
      </c>
      <c r="H52" s="68" t="s">
        <v>35</v>
      </c>
      <c r="I52" s="68" t="s">
        <v>251</v>
      </c>
      <c r="J52" s="68" t="s">
        <v>252</v>
      </c>
      <c r="K52" s="68" t="s">
        <v>253</v>
      </c>
    </row>
    <row r="53" spans="1:11" x14ac:dyDescent="0.25">
      <c r="A53" s="68">
        <v>52</v>
      </c>
      <c r="B53" s="68">
        <v>52</v>
      </c>
      <c r="C53" s="68">
        <v>465</v>
      </c>
      <c r="D53" s="68" t="s">
        <v>254</v>
      </c>
      <c r="E53" s="68" t="s">
        <v>49</v>
      </c>
      <c r="F53" s="68">
        <v>1973</v>
      </c>
      <c r="G53" s="68" t="s">
        <v>34</v>
      </c>
      <c r="H53" s="68" t="s">
        <v>35</v>
      </c>
      <c r="I53" s="68" t="s">
        <v>255</v>
      </c>
      <c r="J53" s="68" t="s">
        <v>256</v>
      </c>
      <c r="K53" s="68" t="s">
        <v>257</v>
      </c>
    </row>
    <row r="54" spans="1:11" x14ac:dyDescent="0.25">
      <c r="A54" s="68">
        <v>53</v>
      </c>
      <c r="B54" s="68">
        <v>53</v>
      </c>
      <c r="C54" s="68">
        <v>411</v>
      </c>
      <c r="D54" s="68" t="s">
        <v>258</v>
      </c>
      <c r="E54" s="68" t="s">
        <v>163</v>
      </c>
      <c r="F54" s="68">
        <v>1974</v>
      </c>
      <c r="G54" s="68" t="s">
        <v>34</v>
      </c>
      <c r="H54" s="68" t="s">
        <v>35</v>
      </c>
      <c r="I54" s="68" t="s">
        <v>259</v>
      </c>
      <c r="J54" s="68" t="s">
        <v>260</v>
      </c>
      <c r="K54" s="68" t="s">
        <v>261</v>
      </c>
    </row>
    <row r="55" spans="1:11" x14ac:dyDescent="0.25">
      <c r="A55" s="68">
        <v>54</v>
      </c>
      <c r="B55" s="68">
        <v>54</v>
      </c>
      <c r="C55" s="68">
        <v>462</v>
      </c>
      <c r="D55" s="68" t="s">
        <v>262</v>
      </c>
      <c r="E55" s="68" t="s">
        <v>163</v>
      </c>
      <c r="F55" s="68">
        <v>1969</v>
      </c>
      <c r="G55" s="68" t="s">
        <v>34</v>
      </c>
      <c r="H55" s="68" t="s">
        <v>35</v>
      </c>
      <c r="I55" s="68" t="s">
        <v>263</v>
      </c>
      <c r="J55" s="68" t="s">
        <v>264</v>
      </c>
      <c r="K55" s="68" t="s">
        <v>265</v>
      </c>
    </row>
    <row r="56" spans="1:11" x14ac:dyDescent="0.25">
      <c r="A56" s="68">
        <v>55</v>
      </c>
      <c r="B56" s="68">
        <v>55</v>
      </c>
      <c r="C56" s="68">
        <v>405</v>
      </c>
      <c r="D56" s="68" t="s">
        <v>266</v>
      </c>
      <c r="E56" s="68" t="s">
        <v>267</v>
      </c>
      <c r="F56" s="68">
        <v>1969</v>
      </c>
      <c r="G56" s="68" t="s">
        <v>34</v>
      </c>
      <c r="H56" s="68" t="s">
        <v>35</v>
      </c>
      <c r="I56" s="68" t="s">
        <v>268</v>
      </c>
      <c r="J56" s="68" t="s">
        <v>269</v>
      </c>
      <c r="K56" s="68" t="s">
        <v>270</v>
      </c>
    </row>
    <row r="57" spans="1:11" x14ac:dyDescent="0.25">
      <c r="A57" s="68">
        <v>56</v>
      </c>
      <c r="B57" s="68">
        <v>56</v>
      </c>
      <c r="C57" s="68">
        <v>455</v>
      </c>
      <c r="D57" s="68" t="s">
        <v>271</v>
      </c>
      <c r="E57" s="68" t="s">
        <v>44</v>
      </c>
      <c r="F57" s="68">
        <v>1975</v>
      </c>
      <c r="G57" s="68" t="s">
        <v>34</v>
      </c>
      <c r="H57" s="68" t="s">
        <v>35</v>
      </c>
      <c r="I57" s="68" t="s">
        <v>272</v>
      </c>
      <c r="J57" s="68" t="s">
        <v>273</v>
      </c>
      <c r="K57" s="68" t="s">
        <v>274</v>
      </c>
    </row>
    <row r="58" spans="1:11" x14ac:dyDescent="0.25">
      <c r="A58" s="68">
        <v>57</v>
      </c>
      <c r="B58" s="68">
        <v>57</v>
      </c>
      <c r="C58" s="68">
        <v>457</v>
      </c>
      <c r="D58" s="68" t="s">
        <v>275</v>
      </c>
      <c r="E58" s="68" t="s">
        <v>238</v>
      </c>
      <c r="F58" s="68">
        <v>1971</v>
      </c>
      <c r="G58" s="68" t="s">
        <v>34</v>
      </c>
      <c r="H58" s="68" t="s">
        <v>35</v>
      </c>
      <c r="I58" s="68" t="s">
        <v>276</v>
      </c>
      <c r="J58" s="68" t="s">
        <v>277</v>
      </c>
      <c r="K58" s="68" t="s">
        <v>278</v>
      </c>
    </row>
    <row r="59" spans="1:11" x14ac:dyDescent="0.25">
      <c r="A59" s="68">
        <v>58</v>
      </c>
      <c r="B59" s="68">
        <v>58</v>
      </c>
      <c r="C59" s="68">
        <v>463</v>
      </c>
      <c r="D59" s="68" t="s">
        <v>279</v>
      </c>
      <c r="E59" s="68" t="s">
        <v>280</v>
      </c>
      <c r="F59" s="68">
        <v>1972</v>
      </c>
      <c r="G59" s="68" t="s">
        <v>34</v>
      </c>
      <c r="H59" s="68" t="s">
        <v>35</v>
      </c>
      <c r="I59" s="68" t="s">
        <v>281</v>
      </c>
      <c r="J59" s="68" t="s">
        <v>282</v>
      </c>
      <c r="K59" s="68" t="s">
        <v>283</v>
      </c>
    </row>
    <row r="60" spans="1:11" x14ac:dyDescent="0.25">
      <c r="A60" s="68">
        <v>59</v>
      </c>
      <c r="B60" s="68" t="s">
        <v>22</v>
      </c>
      <c r="C60" s="68">
        <v>417</v>
      </c>
      <c r="D60" s="68" t="s">
        <v>284</v>
      </c>
      <c r="E60" s="68" t="s">
        <v>86</v>
      </c>
      <c r="F60" s="68">
        <v>1970</v>
      </c>
      <c r="G60" s="68" t="s">
        <v>34</v>
      </c>
      <c r="H60" s="68" t="s">
        <v>35</v>
      </c>
      <c r="I60" s="68" t="s">
        <v>26</v>
      </c>
      <c r="J60" s="68" t="s">
        <v>27</v>
      </c>
      <c r="K60" s="68" t="s">
        <v>22</v>
      </c>
    </row>
    <row r="61" spans="1:11" x14ac:dyDescent="0.25">
      <c r="A61" s="68">
        <v>60</v>
      </c>
      <c r="B61" s="68" t="s">
        <v>22</v>
      </c>
      <c r="C61" s="68">
        <v>470</v>
      </c>
      <c r="D61" s="68" t="s">
        <v>285</v>
      </c>
      <c r="E61" s="68" t="s">
        <v>250</v>
      </c>
      <c r="F61" s="68">
        <v>1973</v>
      </c>
      <c r="G61" s="68" t="s">
        <v>34</v>
      </c>
      <c r="H61" s="68" t="s">
        <v>35</v>
      </c>
      <c r="I61" s="68" t="s">
        <v>26</v>
      </c>
      <c r="J61" s="68" t="s">
        <v>27</v>
      </c>
      <c r="K61" s="68" t="s">
        <v>22</v>
      </c>
    </row>
    <row r="62" spans="1:11" x14ac:dyDescent="0.25">
      <c r="A62" s="68">
        <v>61</v>
      </c>
      <c r="B62" s="68" t="s">
        <v>22</v>
      </c>
      <c r="C62" s="68">
        <v>464</v>
      </c>
      <c r="D62" s="68" t="s">
        <v>286</v>
      </c>
      <c r="E62" s="68" t="s">
        <v>81</v>
      </c>
      <c r="F62" s="68">
        <v>1975</v>
      </c>
      <c r="G62" s="68" t="s">
        <v>34</v>
      </c>
      <c r="H62" s="68" t="s">
        <v>35</v>
      </c>
      <c r="I62" s="68" t="s">
        <v>26</v>
      </c>
      <c r="J62" s="68" t="s">
        <v>27</v>
      </c>
      <c r="K62" s="68" t="s">
        <v>22</v>
      </c>
    </row>
    <row r="63" spans="1:11" x14ac:dyDescent="0.25">
      <c r="A63" s="68">
        <v>62</v>
      </c>
      <c r="B63" s="68" t="s">
        <v>22</v>
      </c>
      <c r="C63" s="68">
        <v>468</v>
      </c>
      <c r="D63" s="68" t="s">
        <v>287</v>
      </c>
      <c r="E63" s="68" t="s">
        <v>288</v>
      </c>
      <c r="F63" s="68">
        <v>1977</v>
      </c>
      <c r="G63" s="68" t="s">
        <v>34</v>
      </c>
      <c r="H63" s="68" t="s">
        <v>35</v>
      </c>
      <c r="I63" s="68" t="s">
        <v>26</v>
      </c>
      <c r="J63" s="68" t="s">
        <v>27</v>
      </c>
      <c r="K63" s="68" t="s">
        <v>22</v>
      </c>
    </row>
    <row r="64" spans="1:11" x14ac:dyDescent="0.25">
      <c r="A64" s="68">
        <v>63</v>
      </c>
      <c r="B64" s="68" t="s">
        <v>22</v>
      </c>
      <c r="C64" s="68">
        <v>439</v>
      </c>
      <c r="D64" s="68" t="s">
        <v>289</v>
      </c>
      <c r="E64" s="68" t="s">
        <v>290</v>
      </c>
      <c r="F64" s="68">
        <v>1974</v>
      </c>
      <c r="G64" s="68" t="s">
        <v>34</v>
      </c>
      <c r="H64" s="68" t="s">
        <v>35</v>
      </c>
      <c r="I64" s="68" t="s">
        <v>26</v>
      </c>
      <c r="J64" s="68" t="s">
        <v>27</v>
      </c>
      <c r="K64" s="68" t="s">
        <v>22</v>
      </c>
    </row>
    <row r="65" spans="1:11" x14ac:dyDescent="0.25">
      <c r="A65" s="68">
        <v>64</v>
      </c>
      <c r="B65" s="68" t="s">
        <v>22</v>
      </c>
      <c r="C65" s="68">
        <v>435</v>
      </c>
      <c r="D65" s="68" t="s">
        <v>291</v>
      </c>
      <c r="E65" s="68" t="s">
        <v>163</v>
      </c>
      <c r="F65" s="68">
        <v>1970</v>
      </c>
      <c r="G65" s="68" t="s">
        <v>34</v>
      </c>
      <c r="H65" s="68" t="s">
        <v>35</v>
      </c>
      <c r="I65" s="68" t="s">
        <v>26</v>
      </c>
      <c r="J65" s="68" t="s">
        <v>27</v>
      </c>
      <c r="K65" s="68" t="s">
        <v>22</v>
      </c>
    </row>
    <row r="66" spans="1:11" x14ac:dyDescent="0.25">
      <c r="A66" s="68">
        <v>65</v>
      </c>
      <c r="B66" s="68" t="s">
        <v>22</v>
      </c>
      <c r="C66" s="68">
        <v>404</v>
      </c>
      <c r="D66" s="68" t="s">
        <v>292</v>
      </c>
      <c r="E66" s="68" t="s">
        <v>54</v>
      </c>
      <c r="F66" s="68">
        <v>1976</v>
      </c>
      <c r="G66" s="68" t="s">
        <v>34</v>
      </c>
      <c r="H66" s="68" t="s">
        <v>35</v>
      </c>
      <c r="I66" s="68" t="s">
        <v>26</v>
      </c>
      <c r="J66" s="68" t="s">
        <v>27</v>
      </c>
      <c r="K66" s="68" t="s">
        <v>22</v>
      </c>
    </row>
    <row r="67" spans="1:11" x14ac:dyDescent="0.25">
      <c r="A67" s="68">
        <v>66</v>
      </c>
      <c r="B67" s="68" t="s">
        <v>22</v>
      </c>
      <c r="C67" s="68">
        <v>433</v>
      </c>
      <c r="D67" s="68" t="s">
        <v>293</v>
      </c>
      <c r="E67" s="68" t="s">
        <v>49</v>
      </c>
      <c r="F67" s="68">
        <v>1971</v>
      </c>
      <c r="G67" s="68" t="s">
        <v>34</v>
      </c>
      <c r="H67" s="68" t="s">
        <v>35</v>
      </c>
      <c r="I67" s="68" t="s">
        <v>26</v>
      </c>
      <c r="J67" s="68" t="s">
        <v>27</v>
      </c>
      <c r="K67" s="68" t="s">
        <v>22</v>
      </c>
    </row>
    <row r="68" spans="1:11" x14ac:dyDescent="0.25">
      <c r="A68" s="68">
        <v>67</v>
      </c>
      <c r="B68" s="68" t="s">
        <v>22</v>
      </c>
      <c r="C68" s="68">
        <v>434</v>
      </c>
      <c r="D68" s="68" t="s">
        <v>294</v>
      </c>
      <c r="E68" s="68" t="s">
        <v>163</v>
      </c>
      <c r="F68" s="68">
        <v>1973</v>
      </c>
      <c r="G68" s="68" t="s">
        <v>34</v>
      </c>
      <c r="H68" s="68" t="s">
        <v>35</v>
      </c>
      <c r="I68" s="68" t="s">
        <v>26</v>
      </c>
      <c r="J68" s="68" t="s">
        <v>27</v>
      </c>
      <c r="K68" s="68" t="s">
        <v>22</v>
      </c>
    </row>
    <row r="69" spans="1:11" x14ac:dyDescent="0.25">
      <c r="A69" s="68">
        <v>68</v>
      </c>
      <c r="B69" s="68" t="s">
        <v>22</v>
      </c>
      <c r="C69" s="68">
        <v>430</v>
      </c>
      <c r="D69" s="68" t="s">
        <v>58</v>
      </c>
      <c r="E69" s="68" t="s">
        <v>295</v>
      </c>
      <c r="F69" s="68">
        <v>1974</v>
      </c>
      <c r="G69" s="68" t="s">
        <v>34</v>
      </c>
      <c r="H69" s="68" t="s">
        <v>35</v>
      </c>
      <c r="I69" s="68" t="s">
        <v>26</v>
      </c>
      <c r="J69" s="68" t="s">
        <v>27</v>
      </c>
      <c r="K69" s="68" t="s">
        <v>22</v>
      </c>
    </row>
    <row r="70" spans="1:11" x14ac:dyDescent="0.25">
      <c r="A70" s="68">
        <v>69</v>
      </c>
      <c r="B70" s="68" t="s">
        <v>22</v>
      </c>
      <c r="C70" s="68">
        <v>429</v>
      </c>
      <c r="D70" s="68" t="s">
        <v>296</v>
      </c>
      <c r="E70" s="68" t="s">
        <v>206</v>
      </c>
      <c r="F70" s="68">
        <v>1976</v>
      </c>
      <c r="G70" s="68" t="s">
        <v>34</v>
      </c>
      <c r="H70" s="68" t="s">
        <v>35</v>
      </c>
      <c r="I70" s="68" t="s">
        <v>26</v>
      </c>
      <c r="J70" s="68" t="s">
        <v>27</v>
      </c>
      <c r="K70" s="68" t="s">
        <v>22</v>
      </c>
    </row>
    <row r="71" spans="1:11" x14ac:dyDescent="0.25">
      <c r="A71" s="68">
        <v>70</v>
      </c>
      <c r="B71" s="68" t="s">
        <v>22</v>
      </c>
      <c r="C71" s="68">
        <v>420</v>
      </c>
      <c r="D71" s="68" t="s">
        <v>297</v>
      </c>
      <c r="E71" s="68" t="s">
        <v>54</v>
      </c>
      <c r="F71" s="68">
        <v>1970</v>
      </c>
      <c r="G71" s="68" t="s">
        <v>34</v>
      </c>
      <c r="H71" s="68" t="s">
        <v>35</v>
      </c>
      <c r="I71" s="68" t="s">
        <v>26</v>
      </c>
      <c r="J71" s="68" t="s">
        <v>27</v>
      </c>
      <c r="K71" s="68" t="s">
        <v>22</v>
      </c>
    </row>
    <row r="72" spans="1:11" x14ac:dyDescent="0.25">
      <c r="A72" s="68">
        <v>71</v>
      </c>
      <c r="B72" s="68" t="s">
        <v>22</v>
      </c>
      <c r="C72" s="68">
        <v>425</v>
      </c>
      <c r="D72" s="68" t="s">
        <v>298</v>
      </c>
      <c r="E72" s="68" t="s">
        <v>280</v>
      </c>
      <c r="F72" s="68">
        <v>1977</v>
      </c>
      <c r="G72" s="68" t="s">
        <v>34</v>
      </c>
      <c r="H72" s="68" t="s">
        <v>35</v>
      </c>
      <c r="I72" s="68" t="s">
        <v>26</v>
      </c>
      <c r="J72" s="68" t="s">
        <v>27</v>
      </c>
      <c r="K72" s="6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Результаты</vt:lpstr>
      <vt:lpstr>Протокол!Заголовки_для_печати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2018-12-31T10:44:10Z</cp:lastPrinted>
  <dcterms:created xsi:type="dcterms:W3CDTF">2018-09-02T10:11:50Z</dcterms:created>
  <dcterms:modified xsi:type="dcterms:W3CDTF">2018-12-31T11:48:11Z</dcterms:modified>
</cp:coreProperties>
</file>