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2018-12-31 Новогодняя гонка\"/>
    </mc:Choice>
  </mc:AlternateContent>
  <bookViews>
    <workbookView xWindow="0" yWindow="0" windowWidth="25200" windowHeight="11880" tabRatio="500"/>
  </bookViews>
  <sheets>
    <sheet name="Протокол" sheetId="1" r:id="rId1"/>
    <sheet name="Результаты" sheetId="2" r:id="rId2"/>
  </sheets>
  <definedNames>
    <definedName name="_xlnm.Print_Titles" localSheetId="0">Протокол!$19:$19</definedName>
    <definedName name="_xlnm.Print_Area" localSheetId="0">Протокол!$B:$M</definedName>
  </definedNames>
  <calcPr calcId="162913"/>
</workbook>
</file>

<file path=xl/calcChain.xml><?xml version="1.0" encoding="utf-8"?>
<calcChain xmlns="http://schemas.openxmlformats.org/spreadsheetml/2006/main">
  <c r="B20" i="1" l="1"/>
  <c r="C20" i="1"/>
  <c r="D20" i="1"/>
  <c r="G20" i="1"/>
  <c r="J20" i="1"/>
  <c r="K20" i="1"/>
  <c r="L20" i="1"/>
  <c r="M20" i="1"/>
  <c r="B21" i="1"/>
  <c r="C21" i="1"/>
  <c r="D21" i="1"/>
  <c r="G21" i="1"/>
  <c r="J21" i="1"/>
  <c r="K21" i="1"/>
  <c r="L21" i="1"/>
  <c r="M21" i="1"/>
  <c r="B22" i="1"/>
  <c r="C22" i="1"/>
  <c r="D22" i="1"/>
  <c r="G22" i="1"/>
  <c r="J22" i="1"/>
  <c r="K22" i="1"/>
  <c r="L22" i="1"/>
  <c r="M22" i="1"/>
  <c r="B23" i="1"/>
  <c r="C23" i="1"/>
  <c r="D23" i="1"/>
  <c r="G23" i="1"/>
  <c r="J23" i="1"/>
  <c r="K23" i="1"/>
  <c r="L23" i="1"/>
  <c r="M23" i="1"/>
  <c r="B24" i="1"/>
  <c r="C24" i="1"/>
  <c r="D24" i="1"/>
  <c r="G24" i="1"/>
  <c r="J24" i="1"/>
  <c r="K24" i="1"/>
  <c r="L24" i="1"/>
  <c r="M24" i="1"/>
  <c r="B25" i="1"/>
  <c r="C25" i="1"/>
  <c r="D25" i="1"/>
  <c r="G25" i="1"/>
  <c r="I25" i="1"/>
  <c r="J25" i="1"/>
  <c r="K25" i="1"/>
  <c r="L25" i="1"/>
  <c r="M25" i="1"/>
  <c r="B26" i="1"/>
  <c r="C26" i="1"/>
  <c r="D26" i="1"/>
  <c r="G26" i="1"/>
  <c r="J26" i="1"/>
  <c r="K26" i="1"/>
  <c r="L26" i="1"/>
  <c r="M26" i="1"/>
  <c r="B27" i="1"/>
  <c r="C27" i="1"/>
  <c r="D27" i="1"/>
  <c r="G27" i="1"/>
  <c r="J27" i="1"/>
  <c r="I27" i="1" s="1"/>
  <c r="K27" i="1"/>
  <c r="L27" i="1"/>
  <c r="M27" i="1"/>
  <c r="I23" i="1" l="1"/>
  <c r="I26" i="1"/>
  <c r="I24" i="1"/>
  <c r="I22" i="1"/>
  <c r="I21" i="1"/>
  <c r="I20" i="1"/>
  <c r="B10" i="1"/>
  <c r="J28" i="1" l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B28" i="1" l="1"/>
  <c r="C28" i="1"/>
  <c r="D28" i="1"/>
  <c r="G28" i="1"/>
  <c r="K28" i="1"/>
  <c r="L28" i="1"/>
  <c r="I28" i="1" s="1"/>
  <c r="M28" i="1"/>
  <c r="B29" i="1"/>
  <c r="C29" i="1"/>
  <c r="D29" i="1"/>
  <c r="G29" i="1"/>
  <c r="K29" i="1"/>
  <c r="L29" i="1"/>
  <c r="I29" i="1" s="1"/>
  <c r="M29" i="1"/>
  <c r="B30" i="1"/>
  <c r="C30" i="1"/>
  <c r="D30" i="1"/>
  <c r="G30" i="1"/>
  <c r="K30" i="1"/>
  <c r="L30" i="1"/>
  <c r="I30" i="1" s="1"/>
  <c r="M30" i="1"/>
  <c r="B31" i="1"/>
  <c r="C31" i="1"/>
  <c r="D31" i="1"/>
  <c r="G31" i="1"/>
  <c r="K31" i="1"/>
  <c r="L31" i="1"/>
  <c r="I31" i="1" s="1"/>
  <c r="M31" i="1"/>
  <c r="B32" i="1"/>
  <c r="C32" i="1"/>
  <c r="D32" i="1"/>
  <c r="G32" i="1"/>
  <c r="K32" i="1"/>
  <c r="L32" i="1"/>
  <c r="I32" i="1" s="1"/>
  <c r="M32" i="1"/>
  <c r="B33" i="1"/>
  <c r="C33" i="1"/>
  <c r="D33" i="1"/>
  <c r="G33" i="1"/>
  <c r="K33" i="1"/>
  <c r="L33" i="1"/>
  <c r="I33" i="1" s="1"/>
  <c r="M33" i="1"/>
  <c r="B34" i="1"/>
  <c r="C34" i="1"/>
  <c r="D34" i="1"/>
  <c r="G34" i="1"/>
  <c r="K34" i="1"/>
  <c r="L34" i="1"/>
  <c r="I34" i="1" s="1"/>
  <c r="M34" i="1"/>
  <c r="B35" i="1"/>
  <c r="C35" i="1"/>
  <c r="D35" i="1"/>
  <c r="G35" i="1"/>
  <c r="K35" i="1"/>
  <c r="L35" i="1"/>
  <c r="I35" i="1" s="1"/>
  <c r="M35" i="1"/>
  <c r="B36" i="1"/>
  <c r="C36" i="1"/>
  <c r="D36" i="1"/>
  <c r="G36" i="1"/>
  <c r="K36" i="1"/>
  <c r="L36" i="1"/>
  <c r="I36" i="1" s="1"/>
  <c r="M36" i="1"/>
  <c r="B37" i="1"/>
  <c r="C37" i="1"/>
  <c r="D37" i="1"/>
  <c r="G37" i="1"/>
  <c r="K37" i="1"/>
  <c r="L37" i="1"/>
  <c r="I37" i="1" s="1"/>
  <c r="M37" i="1"/>
  <c r="B38" i="1"/>
  <c r="C38" i="1"/>
  <c r="D38" i="1"/>
  <c r="G38" i="1"/>
  <c r="K38" i="1"/>
  <c r="L38" i="1"/>
  <c r="I38" i="1" s="1"/>
  <c r="M38" i="1"/>
  <c r="B39" i="1"/>
  <c r="C39" i="1"/>
  <c r="D39" i="1"/>
  <c r="G39" i="1"/>
  <c r="K39" i="1"/>
  <c r="L39" i="1"/>
  <c r="I39" i="1" s="1"/>
  <c r="M39" i="1"/>
  <c r="B40" i="1"/>
  <c r="C40" i="1"/>
  <c r="D40" i="1"/>
  <c r="G40" i="1"/>
  <c r="K40" i="1"/>
  <c r="L40" i="1"/>
  <c r="I40" i="1" s="1"/>
  <c r="M40" i="1"/>
  <c r="B41" i="1"/>
  <c r="C41" i="1"/>
  <c r="D41" i="1"/>
  <c r="G41" i="1"/>
  <c r="K41" i="1"/>
  <c r="L41" i="1"/>
  <c r="I41" i="1" s="1"/>
  <c r="M41" i="1"/>
  <c r="B42" i="1"/>
  <c r="C42" i="1"/>
  <c r="D42" i="1"/>
  <c r="G42" i="1"/>
  <c r="K42" i="1"/>
  <c r="L42" i="1"/>
  <c r="I42" i="1" s="1"/>
  <c r="M42" i="1"/>
  <c r="B43" i="1"/>
  <c r="C43" i="1"/>
  <c r="D43" i="1"/>
  <c r="G43" i="1"/>
  <c r="K43" i="1"/>
  <c r="L43" i="1"/>
  <c r="I43" i="1" s="1"/>
  <c r="M43" i="1"/>
  <c r="J12" i="1" l="1"/>
</calcChain>
</file>

<file path=xl/sharedStrings.xml><?xml version="1.0" encoding="utf-8"?>
<sst xmlns="http://schemas.openxmlformats.org/spreadsheetml/2006/main" count="322" uniqueCount="151">
  <si>
    <t>№</t>
  </si>
  <si>
    <t>Номер</t>
  </si>
  <si>
    <t>Фамилия</t>
  </si>
  <si>
    <t>Имя</t>
  </si>
  <si>
    <t>Год рождения</t>
  </si>
  <si>
    <t>Группа</t>
  </si>
  <si>
    <t>Результат</t>
  </si>
  <si>
    <t>Подробно</t>
  </si>
  <si>
    <t>Отставание</t>
  </si>
  <si>
    <t>+00,0</t>
  </si>
  <si>
    <t>Место</t>
  </si>
  <si>
    <t>5 круг</t>
  </si>
  <si>
    <t>Фамилия Имя</t>
  </si>
  <si>
    <t>ОФИЦИАЛЬНЫЙ ПРОТОКОЛ РЕЗУЛЬТАТОВ</t>
  </si>
  <si>
    <t>ТЕХНИЧЕСКИЕ ДАННЫЕ ТРАССЫ:</t>
  </si>
  <si>
    <t>ДЛИНА КРУГА:</t>
  </si>
  <si>
    <t>КРУГОВ:</t>
  </si>
  <si>
    <t>Ефремова</t>
  </si>
  <si>
    <t>Наталья</t>
  </si>
  <si>
    <t>Место в возрастной группе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</si>
  <si>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Зона отдыха "Волкуша", г. Лыткарино, МО</t>
    </r>
  </si>
  <si>
    <t>Юноши</t>
  </si>
  <si>
    <t>-</t>
  </si>
  <si>
    <t>Старт</t>
  </si>
  <si>
    <t>Финиш</t>
  </si>
  <si>
    <t>Лыжная гонка</t>
  </si>
  <si>
    <t>DNF</t>
  </si>
  <si>
    <t/>
  </si>
  <si>
    <t>7500М</t>
  </si>
  <si>
    <t>Масс-старт  
Масс-старт</t>
  </si>
  <si>
    <r>
      <t xml:space="preserve"> ДАТА ПРОВЕДЕНИЯ: </t>
    </r>
    <r>
      <rPr>
        <sz val="10"/>
        <color indexed="8"/>
        <rFont val="Calibri"/>
        <family val="2"/>
        <charset val="204"/>
      </rPr>
      <t>31 декабря 2018 года</t>
    </r>
  </si>
  <si>
    <t>Новогодняя гонка</t>
  </si>
  <si>
    <t>Антонов</t>
  </si>
  <si>
    <t>Михаил</t>
  </si>
  <si>
    <t>М3</t>
  </si>
  <si>
    <t>12:05:01</t>
  </si>
  <si>
    <t>00:23:54,0</t>
  </si>
  <si>
    <t>12:28:55 (FINISH)</t>
  </si>
  <si>
    <t>Трясцин</t>
  </si>
  <si>
    <t>Алексей</t>
  </si>
  <si>
    <t>00:23:54,5</t>
  </si>
  <si>
    <t>12:28:55,5 (FINISH)</t>
  </si>
  <si>
    <t>+00,5</t>
  </si>
  <si>
    <t>Баландов</t>
  </si>
  <si>
    <t>Николай</t>
  </si>
  <si>
    <t>00:24:28,0</t>
  </si>
  <si>
    <t>12:29:29 (FINISH)</t>
  </si>
  <si>
    <t>+34,0</t>
  </si>
  <si>
    <t>Колышев</t>
  </si>
  <si>
    <t>Сергей</t>
  </si>
  <si>
    <t>00:24:32,0</t>
  </si>
  <si>
    <t>12:29:33 (FINISH)</t>
  </si>
  <si>
    <t>+38,0</t>
  </si>
  <si>
    <t>Вашенцев</t>
  </si>
  <si>
    <t>Юрий</t>
  </si>
  <si>
    <t>00:25:14,0</t>
  </si>
  <si>
    <t>12:30:15 (FINISH)</t>
  </si>
  <si>
    <t>+1:20,0</t>
  </si>
  <si>
    <t>Ерошкин</t>
  </si>
  <si>
    <t>00:25:18,0</t>
  </si>
  <si>
    <t>12:30:19,0 (FINISH)</t>
  </si>
  <si>
    <t>+1:24,0</t>
  </si>
  <si>
    <t>Сафонов</t>
  </si>
  <si>
    <t>Анатолий</t>
  </si>
  <si>
    <t>00:25:53,0</t>
  </si>
  <si>
    <t>12:30:54 (FINISH)</t>
  </si>
  <si>
    <t>+1:59,0</t>
  </si>
  <si>
    <t>Кочетов</t>
  </si>
  <si>
    <t>Владимир</t>
  </si>
  <si>
    <t>00:26:13,0</t>
  </si>
  <si>
    <t>12:31:14 (FINISH)</t>
  </si>
  <si>
    <t>+2:19,0</t>
  </si>
  <si>
    <t>Лозбинев</t>
  </si>
  <si>
    <t>Виктор</t>
  </si>
  <si>
    <t>00:26:14,0</t>
  </si>
  <si>
    <t>12:31:15,0 (FINISH)</t>
  </si>
  <si>
    <t>+2:20,0</t>
  </si>
  <si>
    <t>Нартов</t>
  </si>
  <si>
    <t>Константин</t>
  </si>
  <si>
    <t>00:26:24,0</t>
  </si>
  <si>
    <t>12:31:25 (FINISH)</t>
  </si>
  <si>
    <t>+2:30,0</t>
  </si>
  <si>
    <t>Моськин</t>
  </si>
  <si>
    <t>00:26:27,0</t>
  </si>
  <si>
    <t>12:31:28 (FINISH)</t>
  </si>
  <si>
    <t>+2:33,0</t>
  </si>
  <si>
    <t>Новов</t>
  </si>
  <si>
    <t>00:26:30,0</t>
  </si>
  <si>
    <t>12:31:31 (FINISH)</t>
  </si>
  <si>
    <t>+2:36,0</t>
  </si>
  <si>
    <t>Тюрин</t>
  </si>
  <si>
    <t>Валерий</t>
  </si>
  <si>
    <t>00:26:36,0</t>
  </si>
  <si>
    <t>12:31:37 (FINISH)</t>
  </si>
  <si>
    <t>+2:42,0</t>
  </si>
  <si>
    <t>Савельев</t>
  </si>
  <si>
    <t>00:26:47,0</t>
  </si>
  <si>
    <t>12:31:48 (FINISH)</t>
  </si>
  <si>
    <t>+2:53,0</t>
  </si>
  <si>
    <t>Косов</t>
  </si>
  <si>
    <t>00:27:15,0</t>
  </si>
  <si>
    <t>12:32:16 (FINISH)</t>
  </si>
  <si>
    <t>+3:21,0</t>
  </si>
  <si>
    <t>Половинкин</t>
  </si>
  <si>
    <t>00:27:17,0</t>
  </si>
  <si>
    <t>12:32:18 (FINISH)</t>
  </si>
  <si>
    <t>+3:23,0</t>
  </si>
  <si>
    <t>Лукьянов</t>
  </si>
  <si>
    <t>00:27:23,0</t>
  </si>
  <si>
    <t>12:32:24 (FINISH)</t>
  </si>
  <si>
    <t>+3:29,0</t>
  </si>
  <si>
    <t>Тихообразов</t>
  </si>
  <si>
    <t>00:27:35,0</t>
  </si>
  <si>
    <t>12:32:36 (FINISH)</t>
  </si>
  <si>
    <t>+3:41,0</t>
  </si>
  <si>
    <t>Саганский</t>
  </si>
  <si>
    <t>Богдан</t>
  </si>
  <si>
    <t>00:27:42,0</t>
  </si>
  <si>
    <t>12:32:43 (FINISH)</t>
  </si>
  <si>
    <t>+3:48,0</t>
  </si>
  <si>
    <t>Ефимов</t>
  </si>
  <si>
    <t>00:28:00,0</t>
  </si>
  <si>
    <t>12:33:01 (FINISH)</t>
  </si>
  <si>
    <t>+4:06,0</t>
  </si>
  <si>
    <t>Фетисов</t>
  </si>
  <si>
    <t>00:28:56,0</t>
  </si>
  <si>
    <t>12:33:57 (FINISH)</t>
  </si>
  <si>
    <t>+5:02,0</t>
  </si>
  <si>
    <t>Кадыров</t>
  </si>
  <si>
    <t>Данис</t>
  </si>
  <si>
    <t>00:30:02,0</t>
  </si>
  <si>
    <t>12:35:03 (FINISH)</t>
  </si>
  <si>
    <t>+6:08,0</t>
  </si>
  <si>
    <t>Усов</t>
  </si>
  <si>
    <t>00:31:03,0</t>
  </si>
  <si>
    <t>12:36:04 (FINISH)</t>
  </si>
  <si>
    <t>+7:09,0</t>
  </si>
  <si>
    <t>Аляутдинов</t>
  </si>
  <si>
    <t>Хафиз</t>
  </si>
  <si>
    <t>00:46:14,0</t>
  </si>
  <si>
    <t>12:51:15 (FINISH)</t>
  </si>
  <si>
    <t>+22:20,0</t>
  </si>
  <si>
    <t>Тихомиров</t>
  </si>
  <si>
    <t>Тазетдинов</t>
  </si>
  <si>
    <t>Руслан</t>
  </si>
  <si>
    <t>Долгоносов</t>
  </si>
  <si>
    <t>Александр</t>
  </si>
  <si>
    <t>Федосов</t>
  </si>
  <si>
    <t>Вячеслав</t>
  </si>
  <si>
    <t>Чечеткин</t>
  </si>
  <si>
    <t>Ельцов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</si>
</sst>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"/>
    <numFmt numFmtId="165" formatCode="\+m:ss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9" fillId="0" borderId="16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0" fillId="0" borderId="14" xfId="0" applyBorder="1"/>
    <xf numFmtId="0" fontId="0" fillId="0" borderId="19" xfId="0" applyBorder="1"/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23" fillId="0" borderId="28" xfId="0" applyFont="1" applyFill="1" applyBorder="1" applyAlignment="1">
      <alignment vertical="center"/>
    </xf>
    <xf numFmtId="0" fontId="0" fillId="0" borderId="29" xfId="0" applyBorder="1"/>
    <xf numFmtId="49" fontId="25" fillId="0" borderId="3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left" vertical="center" wrapText="1" indent="2"/>
    </xf>
    <xf numFmtId="0" fontId="1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32" xfId="0" applyNumberFormat="1" applyFont="1" applyBorder="1" applyAlignment="1">
      <alignment horizontal="right" vertical="center" wrapText="1" indent="2"/>
    </xf>
    <xf numFmtId="0" fontId="0" fillId="0" borderId="1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/>
    <xf numFmtId="46" fontId="0" fillId="0" borderId="11" xfId="0" applyNumberFormat="1" applyFont="1" applyFill="1" applyBorder="1" applyAlignment="1">
      <alignment horizontal="center" vertical="center" wrapText="1"/>
    </xf>
    <xf numFmtId="46" fontId="0" fillId="0" borderId="12" xfId="0" applyNumberFormat="1" applyFont="1" applyFill="1" applyBorder="1" applyAlignment="1">
      <alignment horizontal="center" vertical="center" wrapText="1"/>
    </xf>
    <xf numFmtId="165" fontId="16" fillId="0" borderId="36" xfId="0" applyNumberFormat="1" applyFont="1" applyBorder="1" applyAlignment="1">
      <alignment horizontal="right" vertical="center" wrapText="1" indent="2"/>
    </xf>
    <xf numFmtId="164" fontId="16" fillId="0" borderId="10" xfId="0" applyNumberFormat="1" applyFont="1" applyFill="1" applyBorder="1" applyAlignment="1">
      <alignment horizontal="left" vertical="center" wrapText="1" indent="2"/>
    </xf>
    <xf numFmtId="165" fontId="16" fillId="0" borderId="35" xfId="0" applyNumberFormat="1" applyFont="1" applyBorder="1" applyAlignment="1">
      <alignment horizontal="right" vertical="center" wrapText="1" indent="2"/>
    </xf>
    <xf numFmtId="21" fontId="0" fillId="0" borderId="12" xfId="0" applyNumberFormat="1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46" fontId="0" fillId="0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left" vertical="center" wrapText="1" indent="2"/>
    </xf>
    <xf numFmtId="0" fontId="0" fillId="0" borderId="0" xfId="0"/>
    <xf numFmtId="0" fontId="0" fillId="0" borderId="33" xfId="0" applyBorder="1"/>
    <xf numFmtId="0" fontId="0" fillId="0" borderId="34" xfId="0" applyBorder="1"/>
    <xf numFmtId="0" fontId="0" fillId="0" borderId="37" xfId="0" applyBorder="1"/>
    <xf numFmtId="0" fontId="0" fillId="0" borderId="38" xfId="0" applyBorder="1"/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2</xdr:row>
      <xdr:rowOff>180975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B18" workbookViewId="0">
      <selection activeCell="D23" sqref="D23"/>
    </sheetView>
  </sheetViews>
  <sheetFormatPr defaultRowHeight="15" x14ac:dyDescent="0.25"/>
  <cols>
    <col min="1" max="1" width="0" hidden="1" customWidth="1"/>
    <col min="2" max="2" width="7.85546875" style="1" customWidth="1"/>
    <col min="3" max="3" width="8.7109375" style="1" customWidth="1"/>
    <col min="4" max="4" width="25.5703125" style="1" customWidth="1"/>
    <col min="5" max="5" width="21" hidden="1" customWidth="1"/>
    <col min="6" max="6" width="10.85546875" hidden="1" customWidth="1"/>
    <col min="7" max="7" width="11.85546875" style="1" customWidth="1"/>
    <col min="8" max="8" width="9.140625" hidden="1" customWidth="1"/>
    <col min="9" max="11" width="10.7109375" hidden="1" customWidth="1"/>
    <col min="12" max="13" width="14.5703125" style="1" customWidth="1"/>
  </cols>
  <sheetData>
    <row r="1" spans="2:13" ht="15.75" x14ac:dyDescent="0.25">
      <c r="B1" s="76"/>
      <c r="C1" s="77"/>
      <c r="D1" s="77"/>
      <c r="E1" s="77"/>
      <c r="F1" s="77"/>
      <c r="G1" s="77"/>
      <c r="H1" s="77"/>
      <c r="I1" s="18"/>
      <c r="J1" s="18"/>
      <c r="K1" s="18"/>
      <c r="L1" s="26"/>
      <c r="M1" s="27"/>
    </row>
    <row r="2" spans="2:13" x14ac:dyDescent="0.25">
      <c r="B2" s="3"/>
      <c r="C2" s="4"/>
      <c r="D2" s="4"/>
      <c r="E2" s="4"/>
      <c r="F2" s="4"/>
      <c r="G2" s="4"/>
      <c r="H2" s="4"/>
      <c r="I2" s="25"/>
      <c r="J2" s="25"/>
      <c r="K2" s="25"/>
      <c r="L2" s="28"/>
      <c r="M2" s="29"/>
    </row>
    <row r="3" spans="2:13" x14ac:dyDescent="0.25">
      <c r="B3" s="3"/>
      <c r="C3" s="4"/>
      <c r="D3" s="4"/>
      <c r="E3" s="4"/>
      <c r="F3" s="4"/>
      <c r="G3" s="4"/>
      <c r="H3" s="4"/>
      <c r="I3" s="25"/>
      <c r="J3" s="25"/>
      <c r="K3" s="25"/>
      <c r="L3" s="28"/>
      <c r="M3" s="29"/>
    </row>
    <row r="4" spans="2:13" ht="26.25" customHeight="1" x14ac:dyDescent="0.4">
      <c r="B4" s="78" t="s">
        <v>31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2:13" ht="15.75" customHeight="1" x14ac:dyDescent="0.25">
      <c r="B5" s="81" t="s">
        <v>25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2:13" ht="15.75" thickBot="1" x14ac:dyDescent="0.3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2:13" x14ac:dyDescent="0.25">
      <c r="B7" s="8"/>
      <c r="C7" s="8"/>
      <c r="D7" s="8"/>
      <c r="E7" s="8"/>
      <c r="F7" s="8"/>
      <c r="G7" s="8"/>
      <c r="H7" s="8"/>
    </row>
    <row r="8" spans="2:13" ht="15.75" customHeight="1" x14ac:dyDescent="0.25">
      <c r="B8" s="84" t="s">
        <v>13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2:13" ht="15.75" customHeight="1" x14ac:dyDescent="0.25">
      <c r="B9" s="71" t="s">
        <v>29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2:13" ht="15.75" customHeight="1" x14ac:dyDescent="0.25">
      <c r="B10" s="71" t="str">
        <f>CONCATENATE(IF(MID(Результаты!G2,1,1)="М","Мужчины, Группа ","Женщины, Группа "),Результаты!G2)</f>
        <v>Мужчины, Группа М3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2:13" ht="15.75" thickBot="1" x14ac:dyDescent="0.3">
      <c r="B11" s="30"/>
      <c r="C11" s="30"/>
      <c r="D11" s="30"/>
      <c r="E11" s="30"/>
      <c r="F11" s="30"/>
      <c r="G11" s="30"/>
      <c r="H11" s="30"/>
      <c r="I11" s="25"/>
      <c r="J11" s="25"/>
      <c r="K11" s="25"/>
      <c r="L11" s="28"/>
      <c r="M11" s="28"/>
    </row>
    <row r="12" spans="2:13" x14ac:dyDescent="0.25">
      <c r="B12" s="9" t="s">
        <v>20</v>
      </c>
      <c r="C12" s="10"/>
      <c r="D12" s="11"/>
      <c r="E12" s="12"/>
      <c r="F12" s="13"/>
      <c r="G12" s="13"/>
      <c r="H12" s="18"/>
      <c r="I12" s="18"/>
      <c r="J12" s="74" t="str">
        <f>CONCATENATE("НАЧАЛО: ",TEXT(I20,"ЧЧ:ММ"))</f>
        <v>НАЧАЛО: 12:05</v>
      </c>
      <c r="K12" s="74"/>
      <c r="L12" s="74"/>
      <c r="M12" s="75"/>
    </row>
    <row r="13" spans="2:13" ht="15.75" thickBot="1" x14ac:dyDescent="0.3">
      <c r="B13" s="14" t="s">
        <v>30</v>
      </c>
      <c r="C13" s="15"/>
      <c r="D13" s="15"/>
      <c r="E13" s="16"/>
      <c r="F13" s="17"/>
      <c r="G13" s="17"/>
      <c r="H13" s="19"/>
      <c r="I13" s="19"/>
      <c r="J13" s="19"/>
      <c r="K13" s="19"/>
      <c r="L13" s="72"/>
      <c r="M13" s="73"/>
    </row>
    <row r="15" spans="2:13" hidden="1" x14ac:dyDescent="0.25">
      <c r="B15" s="68" t="s">
        <v>14</v>
      </c>
      <c r="C15" s="69"/>
      <c r="D15" s="69"/>
      <c r="E15" s="69"/>
      <c r="F15" s="69"/>
      <c r="G15" s="70"/>
      <c r="K15" s="1"/>
      <c r="M15"/>
    </row>
    <row r="16" spans="2:13" hidden="1" x14ac:dyDescent="0.25">
      <c r="B16" s="20" t="s">
        <v>15</v>
      </c>
      <c r="C16" s="35"/>
      <c r="D16" s="35"/>
      <c r="E16" s="36"/>
      <c r="F16" s="36"/>
      <c r="G16" s="37" t="s">
        <v>28</v>
      </c>
      <c r="H16" s="1"/>
      <c r="L16"/>
      <c r="M16"/>
    </row>
    <row r="17" spans="1:13" ht="15.75" hidden="1" thickBot="1" x14ac:dyDescent="0.3">
      <c r="B17" s="21" t="s">
        <v>16</v>
      </c>
      <c r="C17" s="22"/>
      <c r="D17" s="23"/>
      <c r="E17" s="19"/>
      <c r="F17" s="19"/>
      <c r="G17" s="24">
        <v>2</v>
      </c>
      <c r="H17" s="1"/>
      <c r="L17"/>
      <c r="M17"/>
    </row>
    <row r="18" spans="1:13" ht="15.75" thickBot="1" x14ac:dyDescent="0.3"/>
    <row r="19" spans="1:13" s="2" customFormat="1" ht="37.5" customHeight="1" thickBot="1" x14ac:dyDescent="0.3">
      <c r="A19" s="34" t="s">
        <v>0</v>
      </c>
      <c r="B19" s="31" t="s">
        <v>10</v>
      </c>
      <c r="C19" s="32" t="s">
        <v>1</v>
      </c>
      <c r="D19" s="32" t="s">
        <v>12</v>
      </c>
      <c r="E19" s="32" t="s">
        <v>2</v>
      </c>
      <c r="F19" s="32" t="s">
        <v>3</v>
      </c>
      <c r="G19" s="32" t="s">
        <v>4</v>
      </c>
      <c r="H19" s="32" t="s">
        <v>5</v>
      </c>
      <c r="I19" s="32" t="s">
        <v>23</v>
      </c>
      <c r="J19" s="32" t="s">
        <v>24</v>
      </c>
      <c r="K19" s="32" t="s">
        <v>11</v>
      </c>
      <c r="L19" s="32" t="s">
        <v>6</v>
      </c>
      <c r="M19" s="33" t="s">
        <v>8</v>
      </c>
    </row>
    <row r="20" spans="1:13" x14ac:dyDescent="0.25">
      <c r="A20" s="66">
        <v>1</v>
      </c>
      <c r="B20" s="43">
        <f>Результаты!B2</f>
        <v>1</v>
      </c>
      <c r="C20" s="38">
        <f>Результаты!C2</f>
        <v>604</v>
      </c>
      <c r="D20" s="44" t="str">
        <f>CONCATENATE(Результаты!D2," ",Результаты!E2)</f>
        <v>Антонов Михаил</v>
      </c>
      <c r="E20" s="44" t="s">
        <v>17</v>
      </c>
      <c r="F20" s="38" t="s">
        <v>18</v>
      </c>
      <c r="G20" s="38">
        <f>Результаты!F2</f>
        <v>1953</v>
      </c>
      <c r="H20" s="49" t="s">
        <v>21</v>
      </c>
      <c r="I20" s="53">
        <f t="shared" ref="I20:I27" si="0">(J20-L20)</f>
        <v>0.50347222222222221</v>
      </c>
      <c r="J20" s="59">
        <f>MID(Результаты!J2,1,8)-TIME(0,0,1)</f>
        <v>0.52006944444444447</v>
      </c>
      <c r="K20" s="38" t="str">
        <f>MID(Результаты!I2,77,8)</f>
        <v/>
      </c>
      <c r="L20" s="39" t="str">
        <f>Результаты!I2</f>
        <v>00:23:54,0</v>
      </c>
      <c r="M20" s="46" t="str">
        <f>Результаты!K2</f>
        <v>+00,0</v>
      </c>
    </row>
    <row r="21" spans="1:13" s="52" customFormat="1" x14ac:dyDescent="0.25">
      <c r="A21" s="67"/>
      <c r="B21" s="48">
        <f>Результаты!B3</f>
        <v>2</v>
      </c>
      <c r="C21" s="47">
        <f>Результаты!C3</f>
        <v>627</v>
      </c>
      <c r="D21" s="45" t="str">
        <f>CONCATENATE(Результаты!D3," ",Результаты!E3)</f>
        <v>Трясцин Алексей</v>
      </c>
      <c r="E21" s="45" t="s">
        <v>17</v>
      </c>
      <c r="F21" s="47" t="s">
        <v>18</v>
      </c>
      <c r="G21" s="47">
        <f>Результаты!F3</f>
        <v>1958</v>
      </c>
      <c r="H21" s="51" t="s">
        <v>21</v>
      </c>
      <c r="I21" s="60">
        <f t="shared" si="0"/>
        <v>0.50346643518518519</v>
      </c>
      <c r="J21" s="61">
        <f>MID(Результаты!J3,1,8)-TIME(0,0,1)</f>
        <v>0.52006944444444447</v>
      </c>
      <c r="K21" s="47" t="str">
        <f>MID(Результаты!I3,77,8)</f>
        <v/>
      </c>
      <c r="L21" s="56" t="str">
        <f>Результаты!I3</f>
        <v>00:23:54,5</v>
      </c>
      <c r="M21" s="57" t="str">
        <f>Результаты!K3</f>
        <v>+00,5</v>
      </c>
    </row>
    <row r="22" spans="1:13" x14ac:dyDescent="0.25">
      <c r="A22" s="67">
        <v>2</v>
      </c>
      <c r="B22" s="48">
        <f>Результаты!B4</f>
        <v>3</v>
      </c>
      <c r="C22" s="47">
        <f>Результаты!C4</f>
        <v>620</v>
      </c>
      <c r="D22" s="45" t="str">
        <f>CONCATENATE(Результаты!D4," ",Результаты!E4)</f>
        <v>Баландов Николай</v>
      </c>
      <c r="E22" s="45" t="s">
        <v>17</v>
      </c>
      <c r="F22" s="47" t="s">
        <v>18</v>
      </c>
      <c r="G22" s="47">
        <f>Результаты!F4</f>
        <v>1952</v>
      </c>
      <c r="H22" s="51" t="s">
        <v>21</v>
      </c>
      <c r="I22" s="60">
        <f t="shared" si="0"/>
        <v>0.50347222222222232</v>
      </c>
      <c r="J22" s="61">
        <f>MID(Результаты!J4,1,8)-TIME(0,0,1)</f>
        <v>0.52046296296296302</v>
      </c>
      <c r="K22" s="47" t="str">
        <f>MID(Результаты!I4,77,8)</f>
        <v/>
      </c>
      <c r="L22" s="56" t="str">
        <f>Результаты!I4</f>
        <v>00:24:28,0</v>
      </c>
      <c r="M22" s="57" t="str">
        <f>Результаты!K4</f>
        <v>+34,0</v>
      </c>
    </row>
    <row r="23" spans="1:13" x14ac:dyDescent="0.25">
      <c r="A23" s="67"/>
      <c r="B23" s="48">
        <f>Результаты!B5</f>
        <v>4</v>
      </c>
      <c r="C23" s="47">
        <f>Результаты!C5</f>
        <v>611</v>
      </c>
      <c r="D23" s="45" t="str">
        <f>CONCATENATE(Результаты!D5," ",Результаты!E5)</f>
        <v>Колышев Сергей</v>
      </c>
      <c r="E23" s="45" t="s">
        <v>17</v>
      </c>
      <c r="F23" s="47" t="s">
        <v>18</v>
      </c>
      <c r="G23" s="47">
        <f>Результаты!F5</f>
        <v>1958</v>
      </c>
      <c r="H23" s="51" t="s">
        <v>21</v>
      </c>
      <c r="I23" s="60">
        <f t="shared" si="0"/>
        <v>0.50347222222222221</v>
      </c>
      <c r="J23" s="61">
        <f>MID(Результаты!J5,1,8)-TIME(0,0,1)</f>
        <v>0.52050925925925928</v>
      </c>
      <c r="K23" s="47" t="str">
        <f>MID(Результаты!I5,77,8)</f>
        <v/>
      </c>
      <c r="L23" s="56" t="str">
        <f>Результаты!I5</f>
        <v>00:24:32,0</v>
      </c>
      <c r="M23" s="57" t="str">
        <f>Результаты!K5</f>
        <v>+38,0</v>
      </c>
    </row>
    <row r="24" spans="1:13" x14ac:dyDescent="0.25">
      <c r="A24" s="67"/>
      <c r="B24" s="48">
        <f>Результаты!B6</f>
        <v>5</v>
      </c>
      <c r="C24" s="47">
        <f>Результаты!C6</f>
        <v>607</v>
      </c>
      <c r="D24" s="45" t="str">
        <f>CONCATENATE(Результаты!D6," ",Результаты!E6)</f>
        <v>Вашенцев Юрий</v>
      </c>
      <c r="E24" s="45" t="s">
        <v>17</v>
      </c>
      <c r="F24" s="47" t="s">
        <v>18</v>
      </c>
      <c r="G24" s="47">
        <f>Результаты!F6</f>
        <v>1949</v>
      </c>
      <c r="H24" s="51" t="s">
        <v>21</v>
      </c>
      <c r="I24" s="60">
        <f t="shared" si="0"/>
        <v>0.50347222222222221</v>
      </c>
      <c r="J24" s="61">
        <f>MID(Результаты!J6,1,8)-TIME(0,0,1)</f>
        <v>0.52099537037037036</v>
      </c>
      <c r="K24" s="47" t="str">
        <f>MID(Результаты!I6,77,8)</f>
        <v/>
      </c>
      <c r="L24" s="56" t="str">
        <f>Результаты!I6</f>
        <v>00:25:14,0</v>
      </c>
      <c r="M24" s="57" t="str">
        <f>Результаты!K6</f>
        <v>+1:20,0</v>
      </c>
    </row>
    <row r="25" spans="1:13" x14ac:dyDescent="0.25">
      <c r="A25" s="67"/>
      <c r="B25" s="48">
        <f>Результаты!B7</f>
        <v>6</v>
      </c>
      <c r="C25" s="47">
        <f>Результаты!C7</f>
        <v>625</v>
      </c>
      <c r="D25" s="45" t="str">
        <f>CONCATENATE(Результаты!D7," ",Результаты!E7)</f>
        <v>Ерошкин Юрий</v>
      </c>
      <c r="E25" s="45" t="s">
        <v>17</v>
      </c>
      <c r="F25" s="47" t="s">
        <v>18</v>
      </c>
      <c r="G25" s="47">
        <f>Результаты!F7</f>
        <v>1958</v>
      </c>
      <c r="H25" s="51" t="s">
        <v>21</v>
      </c>
      <c r="I25" s="60">
        <f t="shared" si="0"/>
        <v>0.50347222222222232</v>
      </c>
      <c r="J25" s="61">
        <f>MID(Результаты!J7,1,8)-TIME(0,0,1)</f>
        <v>0.52104166666666674</v>
      </c>
      <c r="K25" s="47" t="str">
        <f>MID(Результаты!I7,77,8)</f>
        <v/>
      </c>
      <c r="L25" s="56" t="str">
        <f>Результаты!I7</f>
        <v>00:25:18,0</v>
      </c>
      <c r="M25" s="57" t="str">
        <f>Результаты!K7</f>
        <v>+1:24,0</v>
      </c>
    </row>
    <row r="26" spans="1:13" x14ac:dyDescent="0.25">
      <c r="A26" s="67"/>
      <c r="B26" s="48">
        <f>Результаты!B8</f>
        <v>7</v>
      </c>
      <c r="C26" s="47">
        <f>Результаты!C8</f>
        <v>612</v>
      </c>
      <c r="D26" s="45" t="str">
        <f>CONCATENATE(Результаты!D8," ",Результаты!E8)</f>
        <v>Сафонов Анатолий</v>
      </c>
      <c r="E26" s="45" t="s">
        <v>17</v>
      </c>
      <c r="F26" s="47" t="s">
        <v>18</v>
      </c>
      <c r="G26" s="47">
        <f>Результаты!F8</f>
        <v>1953</v>
      </c>
      <c r="H26" s="51" t="s">
        <v>21</v>
      </c>
      <c r="I26" s="60">
        <f t="shared" si="0"/>
        <v>0.50347222222222232</v>
      </c>
      <c r="J26" s="61">
        <f>MID(Результаты!J8,1,8)-TIME(0,0,1)</f>
        <v>0.52144675925925932</v>
      </c>
      <c r="K26" s="47" t="str">
        <f>MID(Результаты!I8,77,8)</f>
        <v/>
      </c>
      <c r="L26" s="56" t="str">
        <f>Результаты!I8</f>
        <v>00:25:53,0</v>
      </c>
      <c r="M26" s="57" t="str">
        <f>Результаты!K8</f>
        <v>+1:59,0</v>
      </c>
    </row>
    <row r="27" spans="1:13" x14ac:dyDescent="0.25">
      <c r="A27" s="67"/>
      <c r="B27" s="48">
        <f>Результаты!B9</f>
        <v>8</v>
      </c>
      <c r="C27" s="47">
        <f>Результаты!C9</f>
        <v>622</v>
      </c>
      <c r="D27" s="45" t="str">
        <f>CONCATENATE(Результаты!D9," ",Результаты!E9)</f>
        <v>Кочетов Владимир</v>
      </c>
      <c r="E27" s="45" t="s">
        <v>17</v>
      </c>
      <c r="F27" s="47" t="s">
        <v>18</v>
      </c>
      <c r="G27" s="47">
        <f>Результаты!F9</f>
        <v>1957</v>
      </c>
      <c r="H27" s="51" t="s">
        <v>21</v>
      </c>
      <c r="I27" s="60">
        <f t="shared" si="0"/>
        <v>0.50347222222222221</v>
      </c>
      <c r="J27" s="61">
        <f>MID(Результаты!J9,1,8)-TIME(0,0,1)</f>
        <v>0.52167824074074076</v>
      </c>
      <c r="K27" s="47" t="str">
        <f>MID(Результаты!I9,77,8)</f>
        <v/>
      </c>
      <c r="L27" s="56" t="str">
        <f>Результаты!I9</f>
        <v>00:26:13,0</v>
      </c>
      <c r="M27" s="57" t="str">
        <f>Результаты!K9</f>
        <v>+2:19,0</v>
      </c>
    </row>
    <row r="28" spans="1:13" x14ac:dyDescent="0.25">
      <c r="A28" s="67"/>
      <c r="B28" s="48">
        <f>Результаты!B10</f>
        <v>9</v>
      </c>
      <c r="C28" s="47">
        <f>Результаты!C10</f>
        <v>614</v>
      </c>
      <c r="D28" s="45" t="str">
        <f>CONCATENATE(Результаты!D10," ",Результаты!E10)</f>
        <v>Лозбинев Виктор</v>
      </c>
      <c r="E28" s="45" t="s">
        <v>17</v>
      </c>
      <c r="F28" s="47" t="s">
        <v>18</v>
      </c>
      <c r="G28" s="47">
        <f>Результаты!F10</f>
        <v>1949</v>
      </c>
      <c r="H28" s="51" t="s">
        <v>21</v>
      </c>
      <c r="I28" s="60">
        <f t="shared" ref="I28:I43" si="1">(J28-L28)</f>
        <v>0.50347222222222232</v>
      </c>
      <c r="J28" s="61">
        <f>MID(Результаты!J10,1,8)-TIME(0,0,1)</f>
        <v>0.52168981481481491</v>
      </c>
      <c r="K28" s="47" t="str">
        <f>MID(Результаты!I10,77,8)</f>
        <v/>
      </c>
      <c r="L28" s="56" t="str">
        <f>Результаты!I10</f>
        <v>00:26:14,0</v>
      </c>
      <c r="M28" s="57" t="str">
        <f>Результаты!K10</f>
        <v>+2:20,0</v>
      </c>
    </row>
    <row r="29" spans="1:13" x14ac:dyDescent="0.25">
      <c r="A29" s="67"/>
      <c r="B29" s="48">
        <f>Результаты!B11</f>
        <v>10</v>
      </c>
      <c r="C29" s="47">
        <f>Результаты!C11</f>
        <v>609</v>
      </c>
      <c r="D29" s="45" t="str">
        <f>CONCATENATE(Результаты!D11," ",Результаты!E11)</f>
        <v>Нартов Константин</v>
      </c>
      <c r="E29" s="45" t="s">
        <v>17</v>
      </c>
      <c r="F29" s="47" t="s">
        <v>18</v>
      </c>
      <c r="G29" s="47">
        <f>Результаты!F11</f>
        <v>1955</v>
      </c>
      <c r="H29" s="51" t="s">
        <v>21</v>
      </c>
      <c r="I29" s="60">
        <f t="shared" si="1"/>
        <v>0.50347222222222221</v>
      </c>
      <c r="J29" s="61">
        <f>MID(Результаты!J11,1,8)-TIME(0,0,1)</f>
        <v>0.52180555555555552</v>
      </c>
      <c r="K29" s="47" t="str">
        <f>MID(Результаты!I11,77,8)</f>
        <v/>
      </c>
      <c r="L29" s="56" t="str">
        <f>Результаты!I11</f>
        <v>00:26:24,0</v>
      </c>
      <c r="M29" s="57" t="str">
        <f>Результаты!K11</f>
        <v>+2:30,0</v>
      </c>
    </row>
    <row r="30" spans="1:13" x14ac:dyDescent="0.25">
      <c r="A30" s="67"/>
      <c r="B30" s="48">
        <f>Результаты!B12</f>
        <v>11</v>
      </c>
      <c r="C30" s="47">
        <f>Результаты!C12</f>
        <v>628</v>
      </c>
      <c r="D30" s="45" t="str">
        <f>CONCATENATE(Результаты!D12," ",Результаты!E12)</f>
        <v>Моськин Владимир</v>
      </c>
      <c r="E30" s="45" t="s">
        <v>17</v>
      </c>
      <c r="F30" s="47" t="s">
        <v>18</v>
      </c>
      <c r="G30" s="47">
        <f>Результаты!F12</f>
        <v>1968</v>
      </c>
      <c r="H30" s="51" t="s">
        <v>21</v>
      </c>
      <c r="I30" s="60">
        <f t="shared" si="1"/>
        <v>0.50347222222222232</v>
      </c>
      <c r="J30" s="61">
        <f>MID(Результаты!J12,1,8)-TIME(0,0,1)</f>
        <v>0.52184027777777786</v>
      </c>
      <c r="K30" s="47" t="str">
        <f>MID(Результаты!I12,77,8)</f>
        <v/>
      </c>
      <c r="L30" s="56" t="str">
        <f>Результаты!I12</f>
        <v>00:26:27,0</v>
      </c>
      <c r="M30" s="57" t="str">
        <f>Результаты!K12</f>
        <v>+2:33,0</v>
      </c>
    </row>
    <row r="31" spans="1:13" x14ac:dyDescent="0.25">
      <c r="A31" s="67"/>
      <c r="B31" s="48">
        <f>Результаты!B13</f>
        <v>12</v>
      </c>
      <c r="C31" s="47">
        <f>Результаты!C13</f>
        <v>605</v>
      </c>
      <c r="D31" s="45" t="str">
        <f>CONCATENATE(Результаты!D13," ",Результаты!E13)</f>
        <v>Новов Николай</v>
      </c>
      <c r="E31" s="45" t="s">
        <v>17</v>
      </c>
      <c r="F31" s="47" t="s">
        <v>18</v>
      </c>
      <c r="G31" s="47">
        <f>Результаты!F13</f>
        <v>1953</v>
      </c>
      <c r="H31" s="51" t="s">
        <v>21</v>
      </c>
      <c r="I31" s="60">
        <f t="shared" si="1"/>
        <v>0.50347222222222221</v>
      </c>
      <c r="J31" s="61">
        <f>MID(Результаты!J13,1,8)-TIME(0,0,1)</f>
        <v>0.52187499999999998</v>
      </c>
      <c r="K31" s="47" t="str">
        <f>MID(Результаты!I13,77,8)</f>
        <v/>
      </c>
      <c r="L31" s="56" t="str">
        <f>Результаты!I13</f>
        <v>00:26:30,0</v>
      </c>
      <c r="M31" s="57" t="str">
        <f>Результаты!K13</f>
        <v>+2:36,0</v>
      </c>
    </row>
    <row r="32" spans="1:13" x14ac:dyDescent="0.25">
      <c r="A32" s="67"/>
      <c r="B32" s="48">
        <f>Результаты!B14</f>
        <v>13</v>
      </c>
      <c r="C32" s="47">
        <f>Результаты!C14</f>
        <v>621</v>
      </c>
      <c r="D32" s="45" t="str">
        <f>CONCATENATE(Результаты!D14," ",Результаты!E14)</f>
        <v>Тюрин Валерий</v>
      </c>
      <c r="E32" s="45" t="s">
        <v>17</v>
      </c>
      <c r="F32" s="47" t="s">
        <v>18</v>
      </c>
      <c r="G32" s="47">
        <f>Результаты!F14</f>
        <v>1949</v>
      </c>
      <c r="H32" s="51" t="s">
        <v>21</v>
      </c>
      <c r="I32" s="60">
        <f t="shared" si="1"/>
        <v>0.50347222222222221</v>
      </c>
      <c r="J32" s="61">
        <f>MID(Результаты!J14,1,8)-TIME(0,0,1)</f>
        <v>0.52194444444444443</v>
      </c>
      <c r="K32" s="47" t="str">
        <f>MID(Результаты!I14,77,8)</f>
        <v/>
      </c>
      <c r="L32" s="56" t="str">
        <f>Результаты!I14</f>
        <v>00:26:36,0</v>
      </c>
      <c r="M32" s="57" t="str">
        <f>Результаты!K14</f>
        <v>+2:42,0</v>
      </c>
    </row>
    <row r="33" spans="1:13" x14ac:dyDescent="0.25">
      <c r="A33" s="67"/>
      <c r="B33" s="48">
        <f>Результаты!B15</f>
        <v>14</v>
      </c>
      <c r="C33" s="47">
        <f>Результаты!C15</f>
        <v>615</v>
      </c>
      <c r="D33" s="45" t="str">
        <f>CONCATENATE(Результаты!D15," ",Результаты!E15)</f>
        <v>Савельев Владимир</v>
      </c>
      <c r="E33" s="45" t="s">
        <v>17</v>
      </c>
      <c r="F33" s="47" t="s">
        <v>18</v>
      </c>
      <c r="G33" s="47">
        <f>Результаты!F15</f>
        <v>1952</v>
      </c>
      <c r="H33" s="51" t="s">
        <v>21</v>
      </c>
      <c r="I33" s="60">
        <f t="shared" si="1"/>
        <v>0.50347222222222232</v>
      </c>
      <c r="J33" s="61">
        <f>MID(Результаты!J15,1,8)-TIME(0,0,1)</f>
        <v>0.5220717592592593</v>
      </c>
      <c r="K33" s="47" t="str">
        <f>MID(Результаты!I15,77,8)</f>
        <v/>
      </c>
      <c r="L33" s="56" t="str">
        <f>Результаты!I15</f>
        <v>00:26:47,0</v>
      </c>
      <c r="M33" s="57" t="str">
        <f>Результаты!K15</f>
        <v>+2:53,0</v>
      </c>
    </row>
    <row r="34" spans="1:13" x14ac:dyDescent="0.25">
      <c r="A34" s="67"/>
      <c r="B34" s="48">
        <f>Результаты!B16</f>
        <v>15</v>
      </c>
      <c r="C34" s="47">
        <f>Результаты!C16</f>
        <v>606</v>
      </c>
      <c r="D34" s="45" t="str">
        <f>CONCATENATE(Результаты!D16," ",Результаты!E16)</f>
        <v>Косов Владимир</v>
      </c>
      <c r="E34" s="45" t="s">
        <v>17</v>
      </c>
      <c r="F34" s="47" t="s">
        <v>18</v>
      </c>
      <c r="G34" s="47">
        <f>Результаты!F16</f>
        <v>1949</v>
      </c>
      <c r="H34" s="51" t="s">
        <v>21</v>
      </c>
      <c r="I34" s="60">
        <f t="shared" si="1"/>
        <v>0.50347222222222232</v>
      </c>
      <c r="J34" s="61">
        <f>MID(Результаты!J16,1,8)-TIME(0,0,1)</f>
        <v>0.52239583333333339</v>
      </c>
      <c r="K34" s="47" t="str">
        <f>MID(Результаты!I16,77,8)</f>
        <v/>
      </c>
      <c r="L34" s="56" t="str">
        <f>Результаты!I16</f>
        <v>00:27:15,0</v>
      </c>
      <c r="M34" s="57" t="str">
        <f>Результаты!K16</f>
        <v>+3:21,0</v>
      </c>
    </row>
    <row r="35" spans="1:13" x14ac:dyDescent="0.25">
      <c r="A35" s="67"/>
      <c r="B35" s="48">
        <f>Результаты!B17</f>
        <v>16</v>
      </c>
      <c r="C35" s="47">
        <f>Результаты!C17</f>
        <v>602</v>
      </c>
      <c r="D35" s="45" t="str">
        <f>CONCATENATE(Результаты!D17," ",Результаты!E17)</f>
        <v>Половинкин Николай</v>
      </c>
      <c r="E35" s="45" t="s">
        <v>17</v>
      </c>
      <c r="F35" s="47" t="s">
        <v>18</v>
      </c>
      <c r="G35" s="47">
        <f>Результаты!F17</f>
        <v>1957</v>
      </c>
      <c r="H35" s="51" t="s">
        <v>21</v>
      </c>
      <c r="I35" s="60">
        <f t="shared" si="1"/>
        <v>0.50347222222222232</v>
      </c>
      <c r="J35" s="61">
        <f>MID(Результаты!J17,1,8)-TIME(0,0,1)</f>
        <v>0.52241898148148158</v>
      </c>
      <c r="K35" s="47" t="str">
        <f>MID(Результаты!I17,77,8)</f>
        <v/>
      </c>
      <c r="L35" s="56" t="str">
        <f>Результаты!I17</f>
        <v>00:27:17,0</v>
      </c>
      <c r="M35" s="57" t="str">
        <f>Результаты!K17</f>
        <v>+3:23,0</v>
      </c>
    </row>
    <row r="36" spans="1:13" x14ac:dyDescent="0.25">
      <c r="A36" s="67"/>
      <c r="B36" s="48">
        <f>Результаты!B18</f>
        <v>17</v>
      </c>
      <c r="C36" s="47">
        <f>Результаты!C18</f>
        <v>613</v>
      </c>
      <c r="D36" s="45" t="str">
        <f>CONCATENATE(Результаты!D18," ",Результаты!E18)</f>
        <v>Лукьянов Алексей</v>
      </c>
      <c r="E36" s="45" t="s">
        <v>17</v>
      </c>
      <c r="F36" s="47" t="s">
        <v>18</v>
      </c>
      <c r="G36" s="47">
        <f>Результаты!F18</f>
        <v>1950</v>
      </c>
      <c r="H36" s="51" t="s">
        <v>21</v>
      </c>
      <c r="I36" s="60">
        <f t="shared" si="1"/>
        <v>0.50347222222222221</v>
      </c>
      <c r="J36" s="61">
        <f>MID(Результаты!J18,1,8)-TIME(0,0,1)</f>
        <v>0.52248842592592593</v>
      </c>
      <c r="K36" s="47" t="str">
        <f>MID(Результаты!I18,77,8)</f>
        <v/>
      </c>
      <c r="L36" s="56" t="str">
        <f>Результаты!I18</f>
        <v>00:27:23,0</v>
      </c>
      <c r="M36" s="57" t="str">
        <f>Результаты!K18</f>
        <v>+3:29,0</v>
      </c>
    </row>
    <row r="37" spans="1:13" x14ac:dyDescent="0.25">
      <c r="A37" s="67"/>
      <c r="B37" s="48">
        <f>Результаты!B19</f>
        <v>18</v>
      </c>
      <c r="C37" s="47">
        <f>Результаты!C19</f>
        <v>629</v>
      </c>
      <c r="D37" s="45" t="str">
        <f>CONCATENATE(Результаты!D19," ",Результаты!E19)</f>
        <v>Тихообразов Юрий</v>
      </c>
      <c r="E37" s="45" t="s">
        <v>17</v>
      </c>
      <c r="F37" s="47" t="s">
        <v>18</v>
      </c>
      <c r="G37" s="47">
        <f>Результаты!F19</f>
        <v>1957</v>
      </c>
      <c r="H37" s="51" t="s">
        <v>21</v>
      </c>
      <c r="I37" s="60">
        <f t="shared" si="1"/>
        <v>0.50347222222222221</v>
      </c>
      <c r="J37" s="61">
        <f>MID(Результаты!J19,1,8)-TIME(0,0,1)</f>
        <v>0.52262731481481484</v>
      </c>
      <c r="K37" s="47" t="str">
        <f>MID(Результаты!I19,77,8)</f>
        <v/>
      </c>
      <c r="L37" s="56" t="str">
        <f>Результаты!I19</f>
        <v>00:27:35,0</v>
      </c>
      <c r="M37" s="57" t="str">
        <f>Результаты!K19</f>
        <v>+3:41,0</v>
      </c>
    </row>
    <row r="38" spans="1:13" x14ac:dyDescent="0.25">
      <c r="A38" s="67"/>
      <c r="B38" s="48">
        <f>Результаты!B20</f>
        <v>19</v>
      </c>
      <c r="C38" s="47">
        <f>Результаты!C20</f>
        <v>623</v>
      </c>
      <c r="D38" s="45" t="str">
        <f>CONCATENATE(Результаты!D20," ",Результаты!E20)</f>
        <v>Саганский Богдан</v>
      </c>
      <c r="E38" s="45" t="s">
        <v>17</v>
      </c>
      <c r="F38" s="47" t="s">
        <v>18</v>
      </c>
      <c r="G38" s="47">
        <f>Результаты!F20</f>
        <v>1958</v>
      </c>
      <c r="H38" s="51" t="s">
        <v>21</v>
      </c>
      <c r="I38" s="60">
        <f t="shared" si="1"/>
        <v>0.50347222222222232</v>
      </c>
      <c r="J38" s="61">
        <f>MID(Результаты!J20,1,8)-TIME(0,0,1)</f>
        <v>0.52270833333333344</v>
      </c>
      <c r="K38" s="47" t="str">
        <f>MID(Результаты!I20,77,8)</f>
        <v/>
      </c>
      <c r="L38" s="56" t="str">
        <f>Результаты!I20</f>
        <v>00:27:42,0</v>
      </c>
      <c r="M38" s="57" t="str">
        <f>Результаты!K20</f>
        <v>+3:48,0</v>
      </c>
    </row>
    <row r="39" spans="1:13" x14ac:dyDescent="0.25">
      <c r="A39" s="67"/>
      <c r="B39" s="48">
        <f>Результаты!B21</f>
        <v>20</v>
      </c>
      <c r="C39" s="47">
        <f>Результаты!C21</f>
        <v>618</v>
      </c>
      <c r="D39" s="45" t="str">
        <f>CONCATENATE(Результаты!D21," ",Результаты!E21)</f>
        <v>Ефимов Михаил</v>
      </c>
      <c r="E39" s="45" t="s">
        <v>17</v>
      </c>
      <c r="F39" s="47" t="s">
        <v>18</v>
      </c>
      <c r="G39" s="47">
        <f>Результаты!F21</f>
        <v>1951</v>
      </c>
      <c r="H39" s="51" t="s">
        <v>21</v>
      </c>
      <c r="I39" s="60">
        <f t="shared" si="1"/>
        <v>0.50347222222222221</v>
      </c>
      <c r="J39" s="61">
        <f>MID(Результаты!J21,1,8)-TIME(0,0,1)</f>
        <v>0.5229166666666667</v>
      </c>
      <c r="K39" s="47" t="str">
        <f>MID(Результаты!I21,77,8)</f>
        <v/>
      </c>
      <c r="L39" s="56" t="str">
        <f>Результаты!I21</f>
        <v>00:28:00,0</v>
      </c>
      <c r="M39" s="57" t="str">
        <f>Результаты!K21</f>
        <v>+4:06,0</v>
      </c>
    </row>
    <row r="40" spans="1:13" x14ac:dyDescent="0.25">
      <c r="A40" s="67"/>
      <c r="B40" s="48">
        <f>Результаты!B22</f>
        <v>21</v>
      </c>
      <c r="C40" s="47">
        <f>Результаты!C22</f>
        <v>630</v>
      </c>
      <c r="D40" s="45" t="str">
        <f>CONCATENATE(Результаты!D22," ",Результаты!E22)</f>
        <v>Фетисов Владимир</v>
      </c>
      <c r="E40" s="45" t="s">
        <v>17</v>
      </c>
      <c r="F40" s="47" t="s">
        <v>18</v>
      </c>
      <c r="G40" s="47">
        <f>Результаты!F22</f>
        <v>1955</v>
      </c>
      <c r="H40" s="51" t="s">
        <v>21</v>
      </c>
      <c r="I40" s="60">
        <f t="shared" si="1"/>
        <v>0.50347222222222232</v>
      </c>
      <c r="J40" s="61">
        <f>MID(Результаты!J22,1,8)-TIME(0,0,1)</f>
        <v>0.52356481481481487</v>
      </c>
      <c r="K40" s="47" t="str">
        <f>MID(Результаты!I22,77,8)</f>
        <v/>
      </c>
      <c r="L40" s="56" t="str">
        <f>Результаты!I22</f>
        <v>00:28:56,0</v>
      </c>
      <c r="M40" s="57" t="str">
        <f>Результаты!K22</f>
        <v>+5:02,0</v>
      </c>
    </row>
    <row r="41" spans="1:13" x14ac:dyDescent="0.25">
      <c r="A41" s="67"/>
      <c r="B41" s="48">
        <f>Результаты!B23</f>
        <v>22</v>
      </c>
      <c r="C41" s="47">
        <f>Результаты!C23</f>
        <v>603</v>
      </c>
      <c r="D41" s="45" t="str">
        <f>CONCATENATE(Результаты!D23," ",Результаты!E23)</f>
        <v>Кадыров Данис</v>
      </c>
      <c r="E41" s="45" t="s">
        <v>17</v>
      </c>
      <c r="F41" s="47" t="s">
        <v>18</v>
      </c>
      <c r="G41" s="47">
        <f>Результаты!F23</f>
        <v>1951</v>
      </c>
      <c r="H41" s="51" t="s">
        <v>21</v>
      </c>
      <c r="I41" s="60">
        <f t="shared" si="1"/>
        <v>0.50347222222222232</v>
      </c>
      <c r="J41" s="61">
        <f>MID(Результаты!J23,1,8)-TIME(0,0,1)</f>
        <v>0.52432870370370377</v>
      </c>
      <c r="K41" s="47" t="str">
        <f>MID(Результаты!I23,77,8)</f>
        <v/>
      </c>
      <c r="L41" s="56" t="str">
        <f>Результаты!I23</f>
        <v>00:30:02,0</v>
      </c>
      <c r="M41" s="57" t="str">
        <f>Результаты!K23</f>
        <v>+6:08,0</v>
      </c>
    </row>
    <row r="42" spans="1:13" x14ac:dyDescent="0.25">
      <c r="A42" s="67"/>
      <c r="B42" s="48">
        <f>Результаты!B24</f>
        <v>23</v>
      </c>
      <c r="C42" s="47">
        <f>Результаты!C24</f>
        <v>624</v>
      </c>
      <c r="D42" s="45" t="str">
        <f>CONCATENATE(Результаты!D24," ",Результаты!E24)</f>
        <v>Усов Алексей</v>
      </c>
      <c r="E42" s="45" t="s">
        <v>17</v>
      </c>
      <c r="F42" s="47" t="s">
        <v>18</v>
      </c>
      <c r="G42" s="47">
        <f>Результаты!F24</f>
        <v>1954</v>
      </c>
      <c r="H42" s="51" t="s">
        <v>21</v>
      </c>
      <c r="I42" s="60">
        <f t="shared" si="1"/>
        <v>0.50347222222222221</v>
      </c>
      <c r="J42" s="61">
        <f>MID(Результаты!J24,1,8)-TIME(0,0,1)</f>
        <v>0.52503472222222225</v>
      </c>
      <c r="K42" s="47" t="str">
        <f>MID(Результаты!I24,77,8)</f>
        <v/>
      </c>
      <c r="L42" s="56" t="str">
        <f>Результаты!I24</f>
        <v>00:31:03,0</v>
      </c>
      <c r="M42" s="57" t="str">
        <f>Результаты!K24</f>
        <v>+7:09,0</v>
      </c>
    </row>
    <row r="43" spans="1:13" ht="15.75" thickBot="1" x14ac:dyDescent="0.3">
      <c r="A43" s="67"/>
      <c r="B43" s="42">
        <f>Результаты!B25</f>
        <v>24</v>
      </c>
      <c r="C43" s="41">
        <f>Результаты!C25</f>
        <v>626</v>
      </c>
      <c r="D43" s="40" t="str">
        <f>CONCATENATE(Результаты!D25," ",Результаты!E25)</f>
        <v>Аляутдинов Хафиз</v>
      </c>
      <c r="E43" s="40" t="s">
        <v>17</v>
      </c>
      <c r="F43" s="41" t="s">
        <v>18</v>
      </c>
      <c r="G43" s="41">
        <f>Результаты!F25</f>
        <v>1953</v>
      </c>
      <c r="H43" s="50" t="s">
        <v>21</v>
      </c>
      <c r="I43" s="54">
        <f t="shared" si="1"/>
        <v>0.50347222222222232</v>
      </c>
      <c r="J43" s="58">
        <f>MID(Результаты!J25,1,8)-TIME(0,0,1)</f>
        <v>0.53557870370370375</v>
      </c>
      <c r="K43" s="41" t="str">
        <f>MID(Результаты!I25,77,8)</f>
        <v/>
      </c>
      <c r="L43" s="62" t="str">
        <f>Результаты!I25</f>
        <v>00:46:14,0</v>
      </c>
      <c r="M43" s="55" t="str">
        <f>Результаты!K25</f>
        <v>+22:20,0</v>
      </c>
    </row>
    <row r="44" spans="1:13" x14ac:dyDescent="0.25">
      <c r="A44" s="67"/>
    </row>
    <row r="45" spans="1:13" x14ac:dyDescent="0.25">
      <c r="A45" s="64"/>
    </row>
    <row r="46" spans="1:13" x14ac:dyDescent="0.25">
      <c r="A46" s="64"/>
    </row>
    <row r="47" spans="1:13" x14ac:dyDescent="0.25">
      <c r="A47" s="64"/>
    </row>
    <row r="48" spans="1:13" x14ac:dyDescent="0.25">
      <c r="A48" s="64"/>
    </row>
    <row r="49" spans="1:1" x14ac:dyDescent="0.25">
      <c r="A49" s="64"/>
    </row>
    <row r="50" spans="1:1" x14ac:dyDescent="0.25">
      <c r="A50" s="64"/>
    </row>
    <row r="51" spans="1:1" x14ac:dyDescent="0.25">
      <c r="A51" s="64"/>
    </row>
    <row r="52" spans="1:1" x14ac:dyDescent="0.25">
      <c r="A52" s="64"/>
    </row>
    <row r="53" spans="1:1" x14ac:dyDescent="0.25">
      <c r="A53" s="64"/>
    </row>
    <row r="54" spans="1:1" x14ac:dyDescent="0.25">
      <c r="A54" s="64"/>
    </row>
    <row r="55" spans="1:1" x14ac:dyDescent="0.25">
      <c r="A55" s="64"/>
    </row>
    <row r="56" spans="1:1" x14ac:dyDescent="0.25">
      <c r="A56" s="64"/>
    </row>
    <row r="57" spans="1:1" x14ac:dyDescent="0.25">
      <c r="A57" s="64"/>
    </row>
    <row r="58" spans="1:1" x14ac:dyDescent="0.25">
      <c r="A58" s="64"/>
    </row>
    <row r="59" spans="1:1" x14ac:dyDescent="0.25">
      <c r="A59" s="64"/>
    </row>
    <row r="60" spans="1:1" x14ac:dyDescent="0.25">
      <c r="A60" s="64"/>
    </row>
    <row r="61" spans="1:1" x14ac:dyDescent="0.25">
      <c r="A61" s="64"/>
    </row>
    <row r="62" spans="1:1" x14ac:dyDescent="0.25">
      <c r="A62" s="64"/>
    </row>
    <row r="63" spans="1:1" x14ac:dyDescent="0.25">
      <c r="A63" s="64"/>
    </row>
    <row r="64" spans="1:1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4"/>
    </row>
    <row r="71" spans="1:1" x14ac:dyDescent="0.25">
      <c r="A71" s="64"/>
    </row>
    <row r="72" spans="1:1" x14ac:dyDescent="0.25">
      <c r="A72" s="64"/>
    </row>
    <row r="73" spans="1:1" x14ac:dyDescent="0.25">
      <c r="A73" s="64"/>
    </row>
    <row r="74" spans="1:1" x14ac:dyDescent="0.25">
      <c r="A74" s="64"/>
    </row>
    <row r="75" spans="1:1" x14ac:dyDescent="0.25">
      <c r="A75" s="64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x14ac:dyDescent="0.25">
      <c r="A104" s="64"/>
    </row>
    <row r="105" spans="1:1" x14ac:dyDescent="0.25">
      <c r="A105" s="64"/>
    </row>
    <row r="106" spans="1:1" x14ac:dyDescent="0.25">
      <c r="A106" s="64"/>
    </row>
    <row r="107" spans="1:1" x14ac:dyDescent="0.25">
      <c r="A107" s="64"/>
    </row>
    <row r="108" spans="1:1" x14ac:dyDescent="0.25">
      <c r="A108" s="64"/>
    </row>
    <row r="109" spans="1:1" x14ac:dyDescent="0.25">
      <c r="A109" s="64"/>
    </row>
    <row r="110" spans="1:1" x14ac:dyDescent="0.25">
      <c r="A110" s="64"/>
    </row>
    <row r="111" spans="1:1" x14ac:dyDescent="0.25">
      <c r="A111" s="64"/>
    </row>
    <row r="112" spans="1:1" x14ac:dyDescent="0.25">
      <c r="A112" s="64"/>
    </row>
    <row r="113" spans="1:1" x14ac:dyDescent="0.25">
      <c r="A113" s="64"/>
    </row>
    <row r="114" spans="1:1" x14ac:dyDescent="0.25">
      <c r="A114" s="64"/>
    </row>
    <row r="115" spans="1:1" x14ac:dyDescent="0.25">
      <c r="A115" s="64"/>
    </row>
    <row r="116" spans="1:1" x14ac:dyDescent="0.25">
      <c r="A116" s="64"/>
    </row>
    <row r="117" spans="1:1" x14ac:dyDescent="0.25">
      <c r="A117" s="64"/>
    </row>
    <row r="118" spans="1:1" x14ac:dyDescent="0.25">
      <c r="A118" s="64"/>
    </row>
    <row r="119" spans="1:1" x14ac:dyDescent="0.25">
      <c r="A119" s="64"/>
    </row>
    <row r="120" spans="1:1" x14ac:dyDescent="0.25">
      <c r="A120" s="64"/>
    </row>
    <row r="121" spans="1:1" x14ac:dyDescent="0.25">
      <c r="A121" s="64"/>
    </row>
    <row r="122" spans="1:1" x14ac:dyDescent="0.25">
      <c r="A122" s="64"/>
    </row>
    <row r="123" spans="1:1" x14ac:dyDescent="0.25">
      <c r="A123" s="64"/>
    </row>
    <row r="124" spans="1:1" x14ac:dyDescent="0.25">
      <c r="A124" s="64"/>
    </row>
    <row r="125" spans="1:1" ht="15.75" thickBot="1" x14ac:dyDescent="0.3">
      <c r="A125" s="65"/>
    </row>
  </sheetData>
  <mergeCells count="9">
    <mergeCell ref="B15:G15"/>
    <mergeCell ref="B10:M10"/>
    <mergeCell ref="L13:M13"/>
    <mergeCell ref="J12:M12"/>
    <mergeCell ref="B1:H1"/>
    <mergeCell ref="B4:M4"/>
    <mergeCell ref="B5:M5"/>
    <mergeCell ref="B8:M8"/>
    <mergeCell ref="B9:M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sqref="A1:K31"/>
    </sheetView>
  </sheetViews>
  <sheetFormatPr defaultRowHeight="15" x14ac:dyDescent="0.25"/>
  <cols>
    <col min="1" max="11" width="9.140625" style="63"/>
  </cols>
  <sheetData>
    <row r="1" spans="1:11" x14ac:dyDescent="0.25">
      <c r="A1" s="85" t="s">
        <v>0</v>
      </c>
      <c r="B1" s="85" t="s">
        <v>19</v>
      </c>
      <c r="C1" s="85" t="s">
        <v>1</v>
      </c>
      <c r="D1" s="85" t="s">
        <v>2</v>
      </c>
      <c r="E1" s="85" t="s">
        <v>3</v>
      </c>
      <c r="F1" s="85" t="s">
        <v>4</v>
      </c>
      <c r="G1" s="85" t="s">
        <v>5</v>
      </c>
      <c r="H1" s="85" t="s">
        <v>23</v>
      </c>
      <c r="I1" s="85" t="s">
        <v>6</v>
      </c>
      <c r="J1" s="85" t="s">
        <v>7</v>
      </c>
      <c r="K1" s="85" t="s">
        <v>8</v>
      </c>
    </row>
    <row r="2" spans="1:11" x14ac:dyDescent="0.25">
      <c r="A2" s="85">
        <v>1</v>
      </c>
      <c r="B2" s="85">
        <v>1</v>
      </c>
      <c r="C2" s="85">
        <v>604</v>
      </c>
      <c r="D2" s="85" t="s">
        <v>32</v>
      </c>
      <c r="E2" s="85" t="s">
        <v>33</v>
      </c>
      <c r="F2" s="85">
        <v>1953</v>
      </c>
      <c r="G2" s="85" t="s">
        <v>34</v>
      </c>
      <c r="H2" s="85" t="s">
        <v>35</v>
      </c>
      <c r="I2" s="85" t="s">
        <v>36</v>
      </c>
      <c r="J2" s="85" t="s">
        <v>37</v>
      </c>
      <c r="K2" s="85" t="s">
        <v>9</v>
      </c>
    </row>
    <row r="3" spans="1:11" x14ac:dyDescent="0.25">
      <c r="A3" s="85">
        <v>2</v>
      </c>
      <c r="B3" s="85">
        <v>2</v>
      </c>
      <c r="C3" s="85">
        <v>627</v>
      </c>
      <c r="D3" s="85" t="s">
        <v>38</v>
      </c>
      <c r="E3" s="85" t="s">
        <v>39</v>
      </c>
      <c r="F3" s="85">
        <v>1958</v>
      </c>
      <c r="G3" s="85" t="s">
        <v>34</v>
      </c>
      <c r="H3" s="85" t="s">
        <v>35</v>
      </c>
      <c r="I3" s="85" t="s">
        <v>40</v>
      </c>
      <c r="J3" s="85" t="s">
        <v>41</v>
      </c>
      <c r="K3" s="85" t="s">
        <v>42</v>
      </c>
    </row>
    <row r="4" spans="1:11" x14ac:dyDescent="0.25">
      <c r="A4" s="85">
        <v>3</v>
      </c>
      <c r="B4" s="85">
        <v>3</v>
      </c>
      <c r="C4" s="85">
        <v>620</v>
      </c>
      <c r="D4" s="85" t="s">
        <v>43</v>
      </c>
      <c r="E4" s="85" t="s">
        <v>44</v>
      </c>
      <c r="F4" s="85">
        <v>1952</v>
      </c>
      <c r="G4" s="85" t="s">
        <v>34</v>
      </c>
      <c r="H4" s="85" t="s">
        <v>35</v>
      </c>
      <c r="I4" s="85" t="s">
        <v>45</v>
      </c>
      <c r="J4" s="85" t="s">
        <v>46</v>
      </c>
      <c r="K4" s="85" t="s">
        <v>47</v>
      </c>
    </row>
    <row r="5" spans="1:11" x14ac:dyDescent="0.25">
      <c r="A5" s="85">
        <v>4</v>
      </c>
      <c r="B5" s="85">
        <v>4</v>
      </c>
      <c r="C5" s="85">
        <v>611</v>
      </c>
      <c r="D5" s="85" t="s">
        <v>48</v>
      </c>
      <c r="E5" s="85" t="s">
        <v>49</v>
      </c>
      <c r="F5" s="85">
        <v>1958</v>
      </c>
      <c r="G5" s="85" t="s">
        <v>34</v>
      </c>
      <c r="H5" s="85" t="s">
        <v>35</v>
      </c>
      <c r="I5" s="85" t="s">
        <v>50</v>
      </c>
      <c r="J5" s="85" t="s">
        <v>51</v>
      </c>
      <c r="K5" s="85" t="s">
        <v>52</v>
      </c>
    </row>
    <row r="6" spans="1:11" x14ac:dyDescent="0.25">
      <c r="A6" s="85">
        <v>5</v>
      </c>
      <c r="B6" s="85">
        <v>5</v>
      </c>
      <c r="C6" s="85">
        <v>607</v>
      </c>
      <c r="D6" s="85" t="s">
        <v>53</v>
      </c>
      <c r="E6" s="85" t="s">
        <v>54</v>
      </c>
      <c r="F6" s="85">
        <v>1949</v>
      </c>
      <c r="G6" s="85" t="s">
        <v>34</v>
      </c>
      <c r="H6" s="85" t="s">
        <v>35</v>
      </c>
      <c r="I6" s="85" t="s">
        <v>55</v>
      </c>
      <c r="J6" s="85" t="s">
        <v>56</v>
      </c>
      <c r="K6" s="85" t="s">
        <v>57</v>
      </c>
    </row>
    <row r="7" spans="1:11" x14ac:dyDescent="0.25">
      <c r="A7" s="85">
        <v>6</v>
      </c>
      <c r="B7" s="85">
        <v>6</v>
      </c>
      <c r="C7" s="85">
        <v>625</v>
      </c>
      <c r="D7" s="85" t="s">
        <v>58</v>
      </c>
      <c r="E7" s="85" t="s">
        <v>54</v>
      </c>
      <c r="F7" s="85">
        <v>1958</v>
      </c>
      <c r="G7" s="85" t="s">
        <v>34</v>
      </c>
      <c r="H7" s="85" t="s">
        <v>35</v>
      </c>
      <c r="I7" s="85" t="s">
        <v>59</v>
      </c>
      <c r="J7" s="85" t="s">
        <v>60</v>
      </c>
      <c r="K7" s="85" t="s">
        <v>61</v>
      </c>
    </row>
    <row r="8" spans="1:11" x14ac:dyDescent="0.25">
      <c r="A8" s="85">
        <v>7</v>
      </c>
      <c r="B8" s="85">
        <v>7</v>
      </c>
      <c r="C8" s="85">
        <v>612</v>
      </c>
      <c r="D8" s="85" t="s">
        <v>62</v>
      </c>
      <c r="E8" s="85" t="s">
        <v>63</v>
      </c>
      <c r="F8" s="85">
        <v>1953</v>
      </c>
      <c r="G8" s="85" t="s">
        <v>34</v>
      </c>
      <c r="H8" s="85" t="s">
        <v>35</v>
      </c>
      <c r="I8" s="85" t="s">
        <v>64</v>
      </c>
      <c r="J8" s="85" t="s">
        <v>65</v>
      </c>
      <c r="K8" s="85" t="s">
        <v>66</v>
      </c>
    </row>
    <row r="9" spans="1:11" x14ac:dyDescent="0.25">
      <c r="A9" s="85">
        <v>8</v>
      </c>
      <c r="B9" s="85">
        <v>8</v>
      </c>
      <c r="C9" s="85">
        <v>622</v>
      </c>
      <c r="D9" s="85" t="s">
        <v>67</v>
      </c>
      <c r="E9" s="85" t="s">
        <v>68</v>
      </c>
      <c r="F9" s="85">
        <v>1957</v>
      </c>
      <c r="G9" s="85" t="s">
        <v>34</v>
      </c>
      <c r="H9" s="85" t="s">
        <v>35</v>
      </c>
      <c r="I9" s="85" t="s">
        <v>69</v>
      </c>
      <c r="J9" s="85" t="s">
        <v>70</v>
      </c>
      <c r="K9" s="85" t="s">
        <v>71</v>
      </c>
    </row>
    <row r="10" spans="1:11" x14ac:dyDescent="0.25">
      <c r="A10" s="85">
        <v>9</v>
      </c>
      <c r="B10" s="85">
        <v>9</v>
      </c>
      <c r="C10" s="85">
        <v>614</v>
      </c>
      <c r="D10" s="85" t="s">
        <v>72</v>
      </c>
      <c r="E10" s="85" t="s">
        <v>73</v>
      </c>
      <c r="F10" s="85">
        <v>1949</v>
      </c>
      <c r="G10" s="85" t="s">
        <v>34</v>
      </c>
      <c r="H10" s="85" t="s">
        <v>35</v>
      </c>
      <c r="I10" s="85" t="s">
        <v>74</v>
      </c>
      <c r="J10" s="85" t="s">
        <v>75</v>
      </c>
      <c r="K10" s="85" t="s">
        <v>76</v>
      </c>
    </row>
    <row r="11" spans="1:11" x14ac:dyDescent="0.25">
      <c r="A11" s="85">
        <v>10</v>
      </c>
      <c r="B11" s="85">
        <v>10</v>
      </c>
      <c r="C11" s="85">
        <v>609</v>
      </c>
      <c r="D11" s="85" t="s">
        <v>77</v>
      </c>
      <c r="E11" s="85" t="s">
        <v>78</v>
      </c>
      <c r="F11" s="85">
        <v>1955</v>
      </c>
      <c r="G11" s="85" t="s">
        <v>34</v>
      </c>
      <c r="H11" s="85" t="s">
        <v>35</v>
      </c>
      <c r="I11" s="85" t="s">
        <v>79</v>
      </c>
      <c r="J11" s="85" t="s">
        <v>80</v>
      </c>
      <c r="K11" s="85" t="s">
        <v>81</v>
      </c>
    </row>
    <row r="12" spans="1:11" x14ac:dyDescent="0.25">
      <c r="A12" s="85">
        <v>11</v>
      </c>
      <c r="B12" s="85">
        <v>11</v>
      </c>
      <c r="C12" s="85">
        <v>628</v>
      </c>
      <c r="D12" s="85" t="s">
        <v>82</v>
      </c>
      <c r="E12" s="85" t="s">
        <v>68</v>
      </c>
      <c r="F12" s="85">
        <v>1968</v>
      </c>
      <c r="G12" s="85" t="s">
        <v>34</v>
      </c>
      <c r="H12" s="85" t="s">
        <v>35</v>
      </c>
      <c r="I12" s="85" t="s">
        <v>83</v>
      </c>
      <c r="J12" s="85" t="s">
        <v>84</v>
      </c>
      <c r="K12" s="85" t="s">
        <v>85</v>
      </c>
    </row>
    <row r="13" spans="1:11" x14ac:dyDescent="0.25">
      <c r="A13" s="85">
        <v>12</v>
      </c>
      <c r="B13" s="85">
        <v>12</v>
      </c>
      <c r="C13" s="85">
        <v>605</v>
      </c>
      <c r="D13" s="85" t="s">
        <v>86</v>
      </c>
      <c r="E13" s="85" t="s">
        <v>44</v>
      </c>
      <c r="F13" s="85">
        <v>1953</v>
      </c>
      <c r="G13" s="85" t="s">
        <v>34</v>
      </c>
      <c r="H13" s="85" t="s">
        <v>35</v>
      </c>
      <c r="I13" s="85" t="s">
        <v>87</v>
      </c>
      <c r="J13" s="85" t="s">
        <v>88</v>
      </c>
      <c r="K13" s="85" t="s">
        <v>89</v>
      </c>
    </row>
    <row r="14" spans="1:11" x14ac:dyDescent="0.25">
      <c r="A14" s="85">
        <v>13</v>
      </c>
      <c r="B14" s="85">
        <v>13</v>
      </c>
      <c r="C14" s="85">
        <v>621</v>
      </c>
      <c r="D14" s="85" t="s">
        <v>90</v>
      </c>
      <c r="E14" s="85" t="s">
        <v>91</v>
      </c>
      <c r="F14" s="85">
        <v>1949</v>
      </c>
      <c r="G14" s="85" t="s">
        <v>34</v>
      </c>
      <c r="H14" s="85" t="s">
        <v>35</v>
      </c>
      <c r="I14" s="85" t="s">
        <v>92</v>
      </c>
      <c r="J14" s="85" t="s">
        <v>93</v>
      </c>
      <c r="K14" s="85" t="s">
        <v>94</v>
      </c>
    </row>
    <row r="15" spans="1:11" x14ac:dyDescent="0.25">
      <c r="A15" s="85">
        <v>14</v>
      </c>
      <c r="B15" s="85">
        <v>14</v>
      </c>
      <c r="C15" s="85">
        <v>615</v>
      </c>
      <c r="D15" s="85" t="s">
        <v>95</v>
      </c>
      <c r="E15" s="85" t="s">
        <v>68</v>
      </c>
      <c r="F15" s="85">
        <v>1952</v>
      </c>
      <c r="G15" s="85" t="s">
        <v>34</v>
      </c>
      <c r="H15" s="85" t="s">
        <v>35</v>
      </c>
      <c r="I15" s="85" t="s">
        <v>96</v>
      </c>
      <c r="J15" s="85" t="s">
        <v>97</v>
      </c>
      <c r="K15" s="85" t="s">
        <v>98</v>
      </c>
    </row>
    <row r="16" spans="1:11" x14ac:dyDescent="0.25">
      <c r="A16" s="85">
        <v>15</v>
      </c>
      <c r="B16" s="85">
        <v>15</v>
      </c>
      <c r="C16" s="85">
        <v>606</v>
      </c>
      <c r="D16" s="85" t="s">
        <v>99</v>
      </c>
      <c r="E16" s="85" t="s">
        <v>68</v>
      </c>
      <c r="F16" s="85">
        <v>1949</v>
      </c>
      <c r="G16" s="85" t="s">
        <v>34</v>
      </c>
      <c r="H16" s="85" t="s">
        <v>35</v>
      </c>
      <c r="I16" s="85" t="s">
        <v>100</v>
      </c>
      <c r="J16" s="85" t="s">
        <v>101</v>
      </c>
      <c r="K16" s="85" t="s">
        <v>102</v>
      </c>
    </row>
    <row r="17" spans="1:11" x14ac:dyDescent="0.25">
      <c r="A17" s="85">
        <v>16</v>
      </c>
      <c r="B17" s="85">
        <v>16</v>
      </c>
      <c r="C17" s="85">
        <v>602</v>
      </c>
      <c r="D17" s="85" t="s">
        <v>103</v>
      </c>
      <c r="E17" s="85" t="s">
        <v>44</v>
      </c>
      <c r="F17" s="85">
        <v>1957</v>
      </c>
      <c r="G17" s="85" t="s">
        <v>34</v>
      </c>
      <c r="H17" s="85" t="s">
        <v>35</v>
      </c>
      <c r="I17" s="85" t="s">
        <v>104</v>
      </c>
      <c r="J17" s="85" t="s">
        <v>105</v>
      </c>
      <c r="K17" s="85" t="s">
        <v>106</v>
      </c>
    </row>
    <row r="18" spans="1:11" x14ac:dyDescent="0.25">
      <c r="A18" s="85">
        <v>17</v>
      </c>
      <c r="B18" s="85">
        <v>17</v>
      </c>
      <c r="C18" s="85">
        <v>613</v>
      </c>
      <c r="D18" s="85" t="s">
        <v>107</v>
      </c>
      <c r="E18" s="85" t="s">
        <v>39</v>
      </c>
      <c r="F18" s="85">
        <v>1950</v>
      </c>
      <c r="G18" s="85" t="s">
        <v>34</v>
      </c>
      <c r="H18" s="85" t="s">
        <v>35</v>
      </c>
      <c r="I18" s="85" t="s">
        <v>108</v>
      </c>
      <c r="J18" s="85" t="s">
        <v>109</v>
      </c>
      <c r="K18" s="85" t="s">
        <v>110</v>
      </c>
    </row>
    <row r="19" spans="1:11" x14ac:dyDescent="0.25">
      <c r="A19" s="85">
        <v>18</v>
      </c>
      <c r="B19" s="85">
        <v>18</v>
      </c>
      <c r="C19" s="85">
        <v>629</v>
      </c>
      <c r="D19" s="85" t="s">
        <v>111</v>
      </c>
      <c r="E19" s="85" t="s">
        <v>54</v>
      </c>
      <c r="F19" s="85">
        <v>1957</v>
      </c>
      <c r="G19" s="85" t="s">
        <v>34</v>
      </c>
      <c r="H19" s="85" t="s">
        <v>35</v>
      </c>
      <c r="I19" s="85" t="s">
        <v>112</v>
      </c>
      <c r="J19" s="85" t="s">
        <v>113</v>
      </c>
      <c r="K19" s="85" t="s">
        <v>114</v>
      </c>
    </row>
    <row r="20" spans="1:11" x14ac:dyDescent="0.25">
      <c r="A20" s="85">
        <v>19</v>
      </c>
      <c r="B20" s="85">
        <v>19</v>
      </c>
      <c r="C20" s="85">
        <v>623</v>
      </c>
      <c r="D20" s="85" t="s">
        <v>115</v>
      </c>
      <c r="E20" s="85" t="s">
        <v>116</v>
      </c>
      <c r="F20" s="85">
        <v>1958</v>
      </c>
      <c r="G20" s="85" t="s">
        <v>34</v>
      </c>
      <c r="H20" s="85" t="s">
        <v>35</v>
      </c>
      <c r="I20" s="85" t="s">
        <v>117</v>
      </c>
      <c r="J20" s="85" t="s">
        <v>118</v>
      </c>
      <c r="K20" s="85" t="s">
        <v>119</v>
      </c>
    </row>
    <row r="21" spans="1:11" x14ac:dyDescent="0.25">
      <c r="A21" s="85">
        <v>20</v>
      </c>
      <c r="B21" s="85">
        <v>20</v>
      </c>
      <c r="C21" s="85">
        <v>618</v>
      </c>
      <c r="D21" s="85" t="s">
        <v>120</v>
      </c>
      <c r="E21" s="85" t="s">
        <v>33</v>
      </c>
      <c r="F21" s="85">
        <v>1951</v>
      </c>
      <c r="G21" s="85" t="s">
        <v>34</v>
      </c>
      <c r="H21" s="85" t="s">
        <v>35</v>
      </c>
      <c r="I21" s="85" t="s">
        <v>121</v>
      </c>
      <c r="J21" s="85" t="s">
        <v>122</v>
      </c>
      <c r="K21" s="85" t="s">
        <v>123</v>
      </c>
    </row>
    <row r="22" spans="1:11" x14ac:dyDescent="0.25">
      <c r="A22" s="85">
        <v>21</v>
      </c>
      <c r="B22" s="85">
        <v>21</v>
      </c>
      <c r="C22" s="85">
        <v>630</v>
      </c>
      <c r="D22" s="85" t="s">
        <v>124</v>
      </c>
      <c r="E22" s="85" t="s">
        <v>68</v>
      </c>
      <c r="F22" s="85">
        <v>1955</v>
      </c>
      <c r="G22" s="85" t="s">
        <v>34</v>
      </c>
      <c r="H22" s="85" t="s">
        <v>35</v>
      </c>
      <c r="I22" s="85" t="s">
        <v>125</v>
      </c>
      <c r="J22" s="85" t="s">
        <v>126</v>
      </c>
      <c r="K22" s="85" t="s">
        <v>127</v>
      </c>
    </row>
    <row r="23" spans="1:11" x14ac:dyDescent="0.25">
      <c r="A23" s="85">
        <v>22</v>
      </c>
      <c r="B23" s="85">
        <v>22</v>
      </c>
      <c r="C23" s="85">
        <v>603</v>
      </c>
      <c r="D23" s="85" t="s">
        <v>128</v>
      </c>
      <c r="E23" s="85" t="s">
        <v>129</v>
      </c>
      <c r="F23" s="85">
        <v>1951</v>
      </c>
      <c r="G23" s="85" t="s">
        <v>34</v>
      </c>
      <c r="H23" s="85" t="s">
        <v>35</v>
      </c>
      <c r="I23" s="85" t="s">
        <v>130</v>
      </c>
      <c r="J23" s="85" t="s">
        <v>131</v>
      </c>
      <c r="K23" s="85" t="s">
        <v>132</v>
      </c>
    </row>
    <row r="24" spans="1:11" x14ac:dyDescent="0.25">
      <c r="A24" s="85">
        <v>23</v>
      </c>
      <c r="B24" s="85">
        <v>23</v>
      </c>
      <c r="C24" s="85">
        <v>624</v>
      </c>
      <c r="D24" s="85" t="s">
        <v>133</v>
      </c>
      <c r="E24" s="85" t="s">
        <v>39</v>
      </c>
      <c r="F24" s="85">
        <v>1954</v>
      </c>
      <c r="G24" s="85" t="s">
        <v>34</v>
      </c>
      <c r="H24" s="85" t="s">
        <v>35</v>
      </c>
      <c r="I24" s="85" t="s">
        <v>134</v>
      </c>
      <c r="J24" s="85" t="s">
        <v>135</v>
      </c>
      <c r="K24" s="85" t="s">
        <v>136</v>
      </c>
    </row>
    <row r="25" spans="1:11" x14ac:dyDescent="0.25">
      <c r="A25" s="85">
        <v>24</v>
      </c>
      <c r="B25" s="85">
        <v>24</v>
      </c>
      <c r="C25" s="85">
        <v>626</v>
      </c>
      <c r="D25" s="85" t="s">
        <v>137</v>
      </c>
      <c r="E25" s="85" t="s">
        <v>138</v>
      </c>
      <c r="F25" s="85">
        <v>1953</v>
      </c>
      <c r="G25" s="85" t="s">
        <v>34</v>
      </c>
      <c r="H25" s="85" t="s">
        <v>35</v>
      </c>
      <c r="I25" s="85" t="s">
        <v>139</v>
      </c>
      <c r="J25" s="85" t="s">
        <v>140</v>
      </c>
      <c r="K25" s="85" t="s">
        <v>141</v>
      </c>
    </row>
    <row r="26" spans="1:11" x14ac:dyDescent="0.25">
      <c r="A26" s="85">
        <v>25</v>
      </c>
      <c r="B26" s="85" t="s">
        <v>22</v>
      </c>
      <c r="C26" s="85">
        <v>608</v>
      </c>
      <c r="D26" s="85" t="s">
        <v>142</v>
      </c>
      <c r="E26" s="85" t="s">
        <v>49</v>
      </c>
      <c r="F26" s="85">
        <v>1957</v>
      </c>
      <c r="G26" s="85" t="s">
        <v>34</v>
      </c>
      <c r="H26" s="85" t="s">
        <v>35</v>
      </c>
      <c r="I26" s="85" t="s">
        <v>26</v>
      </c>
      <c r="J26" s="85" t="s">
        <v>27</v>
      </c>
      <c r="K26" s="85" t="s">
        <v>22</v>
      </c>
    </row>
    <row r="27" spans="1:11" x14ac:dyDescent="0.25">
      <c r="A27" s="85">
        <v>26</v>
      </c>
      <c r="B27" s="85" t="s">
        <v>22</v>
      </c>
      <c r="C27" s="85">
        <v>617</v>
      </c>
      <c r="D27" s="85" t="s">
        <v>143</v>
      </c>
      <c r="E27" s="85" t="s">
        <v>144</v>
      </c>
      <c r="F27" s="85">
        <v>1958</v>
      </c>
      <c r="G27" s="85" t="s">
        <v>34</v>
      </c>
      <c r="H27" s="85" t="s">
        <v>35</v>
      </c>
      <c r="I27" s="85" t="s">
        <v>26</v>
      </c>
      <c r="J27" s="85" t="s">
        <v>27</v>
      </c>
      <c r="K27" s="85" t="s">
        <v>22</v>
      </c>
    </row>
    <row r="28" spans="1:11" x14ac:dyDescent="0.25">
      <c r="A28" s="85">
        <v>27</v>
      </c>
      <c r="B28" s="85" t="s">
        <v>22</v>
      </c>
      <c r="C28" s="85">
        <v>619</v>
      </c>
      <c r="D28" s="85" t="s">
        <v>145</v>
      </c>
      <c r="E28" s="85" t="s">
        <v>146</v>
      </c>
      <c r="F28" s="85">
        <v>1958</v>
      </c>
      <c r="G28" s="85" t="s">
        <v>34</v>
      </c>
      <c r="H28" s="85" t="s">
        <v>35</v>
      </c>
      <c r="I28" s="85" t="s">
        <v>26</v>
      </c>
      <c r="J28" s="85" t="s">
        <v>27</v>
      </c>
      <c r="K28" s="85" t="s">
        <v>22</v>
      </c>
    </row>
    <row r="29" spans="1:11" x14ac:dyDescent="0.25">
      <c r="A29" s="85">
        <v>28</v>
      </c>
      <c r="B29" s="85" t="s">
        <v>22</v>
      </c>
      <c r="C29" s="85">
        <v>616</v>
      </c>
      <c r="D29" s="85" t="s">
        <v>147</v>
      </c>
      <c r="E29" s="85" t="s">
        <v>148</v>
      </c>
      <c r="F29" s="85">
        <v>1958</v>
      </c>
      <c r="G29" s="85" t="s">
        <v>34</v>
      </c>
      <c r="H29" s="85" t="s">
        <v>35</v>
      </c>
      <c r="I29" s="85" t="s">
        <v>26</v>
      </c>
      <c r="J29" s="85" t="s">
        <v>27</v>
      </c>
      <c r="K29" s="85" t="s">
        <v>22</v>
      </c>
    </row>
    <row r="30" spans="1:11" x14ac:dyDescent="0.25">
      <c r="A30" s="85">
        <v>29</v>
      </c>
      <c r="B30" s="85" t="s">
        <v>22</v>
      </c>
      <c r="C30" s="85">
        <v>610</v>
      </c>
      <c r="D30" s="85" t="s">
        <v>149</v>
      </c>
      <c r="E30" s="85" t="s">
        <v>146</v>
      </c>
      <c r="F30" s="85">
        <v>1957</v>
      </c>
      <c r="G30" s="85" t="s">
        <v>34</v>
      </c>
      <c r="H30" s="85" t="s">
        <v>35</v>
      </c>
      <c r="I30" s="85" t="s">
        <v>26</v>
      </c>
      <c r="J30" s="85" t="s">
        <v>27</v>
      </c>
      <c r="K30" s="85" t="s">
        <v>22</v>
      </c>
    </row>
    <row r="31" spans="1:11" x14ac:dyDescent="0.25">
      <c r="A31" s="85">
        <v>30</v>
      </c>
      <c r="B31" s="85" t="s">
        <v>22</v>
      </c>
      <c r="C31" s="85">
        <v>601</v>
      </c>
      <c r="D31" s="85" t="s">
        <v>150</v>
      </c>
      <c r="E31" s="85" t="s">
        <v>146</v>
      </c>
      <c r="F31" s="85">
        <v>1951</v>
      </c>
      <c r="G31" s="85" t="s">
        <v>34</v>
      </c>
      <c r="H31" s="85" t="s">
        <v>35</v>
      </c>
      <c r="I31" s="85" t="s">
        <v>26</v>
      </c>
      <c r="J31" s="85" t="s">
        <v>27</v>
      </c>
      <c r="K31" s="8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Результаты</vt:lpstr>
      <vt:lpstr>Протокол!Заголовки_для_печати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2018-12-31T10:44:10Z</cp:lastPrinted>
  <dcterms:created xsi:type="dcterms:W3CDTF">2018-09-02T10:11:50Z</dcterms:created>
  <dcterms:modified xsi:type="dcterms:W3CDTF">2018-12-31T11:40:01Z</dcterms:modified>
</cp:coreProperties>
</file>