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2018-12-31 Новогодняя гонка\"/>
    </mc:Choice>
  </mc:AlternateContent>
  <bookViews>
    <workbookView xWindow="0" yWindow="0" windowWidth="25200" windowHeight="11880" tabRatio="500"/>
  </bookViews>
  <sheets>
    <sheet name="Протокол" sheetId="1" r:id="rId1"/>
    <sheet name="Результаты" sheetId="2" r:id="rId2"/>
  </sheets>
  <definedNames>
    <definedName name="_xlnm.Print_Titles" localSheetId="0">Протокол!$19:$19</definedName>
    <definedName name="_xlnm.Print_Area" localSheetId="0">Протокол!$B:$M</definedName>
  </definedNames>
  <calcPr calcId="162913"/>
</workbook>
</file>

<file path=xl/calcChain.xml><?xml version="1.0" encoding="utf-8"?>
<calcChain xmlns="http://schemas.openxmlformats.org/spreadsheetml/2006/main">
  <c r="B10" i="1" l="1"/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20" i="1"/>
  <c r="B21" i="1" l="1"/>
  <c r="C21" i="1"/>
  <c r="D21" i="1"/>
  <c r="G21" i="1"/>
  <c r="K21" i="1"/>
  <c r="L21" i="1"/>
  <c r="I21" i="1" s="1"/>
  <c r="M21" i="1"/>
  <c r="B22" i="1"/>
  <c r="C22" i="1"/>
  <c r="D22" i="1"/>
  <c r="G22" i="1"/>
  <c r="K22" i="1"/>
  <c r="L22" i="1"/>
  <c r="I22" i="1" s="1"/>
  <c r="M22" i="1"/>
  <c r="B23" i="1"/>
  <c r="C23" i="1"/>
  <c r="D23" i="1"/>
  <c r="G23" i="1"/>
  <c r="K23" i="1"/>
  <c r="L23" i="1"/>
  <c r="I23" i="1" s="1"/>
  <c r="M23" i="1"/>
  <c r="B24" i="1"/>
  <c r="C24" i="1"/>
  <c r="D24" i="1"/>
  <c r="G24" i="1"/>
  <c r="K24" i="1"/>
  <c r="L24" i="1"/>
  <c r="I24" i="1" s="1"/>
  <c r="M24" i="1"/>
  <c r="B25" i="1"/>
  <c r="C25" i="1"/>
  <c r="D25" i="1"/>
  <c r="G25" i="1"/>
  <c r="K25" i="1"/>
  <c r="L25" i="1"/>
  <c r="I25" i="1" s="1"/>
  <c r="M25" i="1"/>
  <c r="B26" i="1"/>
  <c r="C26" i="1"/>
  <c r="D26" i="1"/>
  <c r="G26" i="1"/>
  <c r="K26" i="1"/>
  <c r="L26" i="1"/>
  <c r="I26" i="1" s="1"/>
  <c r="M26" i="1"/>
  <c r="B27" i="1"/>
  <c r="C27" i="1"/>
  <c r="D27" i="1"/>
  <c r="G27" i="1"/>
  <c r="K27" i="1"/>
  <c r="L27" i="1"/>
  <c r="I27" i="1" s="1"/>
  <c r="M27" i="1"/>
  <c r="B28" i="1"/>
  <c r="C28" i="1"/>
  <c r="D28" i="1"/>
  <c r="G28" i="1"/>
  <c r="K28" i="1"/>
  <c r="L28" i="1"/>
  <c r="I28" i="1" s="1"/>
  <c r="M28" i="1"/>
  <c r="B29" i="1"/>
  <c r="C29" i="1"/>
  <c r="D29" i="1"/>
  <c r="G29" i="1"/>
  <c r="K29" i="1"/>
  <c r="L29" i="1"/>
  <c r="I29" i="1" s="1"/>
  <c r="M29" i="1"/>
  <c r="B30" i="1"/>
  <c r="C30" i="1"/>
  <c r="D30" i="1"/>
  <c r="G30" i="1"/>
  <c r="K30" i="1"/>
  <c r="L30" i="1"/>
  <c r="I30" i="1" s="1"/>
  <c r="M30" i="1"/>
  <c r="B31" i="1"/>
  <c r="C31" i="1"/>
  <c r="D31" i="1"/>
  <c r="G31" i="1"/>
  <c r="K31" i="1"/>
  <c r="L31" i="1"/>
  <c r="I31" i="1" s="1"/>
  <c r="M31" i="1"/>
  <c r="B32" i="1"/>
  <c r="C32" i="1"/>
  <c r="D32" i="1"/>
  <c r="G32" i="1"/>
  <c r="K32" i="1"/>
  <c r="L32" i="1"/>
  <c r="I32" i="1" s="1"/>
  <c r="M32" i="1"/>
  <c r="B33" i="1"/>
  <c r="C33" i="1"/>
  <c r="D33" i="1"/>
  <c r="G33" i="1"/>
  <c r="K33" i="1"/>
  <c r="L33" i="1"/>
  <c r="I33" i="1" s="1"/>
  <c r="M33" i="1"/>
  <c r="B34" i="1"/>
  <c r="C34" i="1"/>
  <c r="D34" i="1"/>
  <c r="G34" i="1"/>
  <c r="K34" i="1"/>
  <c r="L34" i="1"/>
  <c r="I34" i="1" s="1"/>
  <c r="M34" i="1"/>
  <c r="B35" i="1"/>
  <c r="C35" i="1"/>
  <c r="D35" i="1"/>
  <c r="G35" i="1"/>
  <c r="K35" i="1"/>
  <c r="L35" i="1"/>
  <c r="I35" i="1" s="1"/>
  <c r="M35" i="1"/>
  <c r="M20" i="1"/>
  <c r="L20" i="1"/>
  <c r="I20" i="1" l="1"/>
  <c r="J12" i="1" s="1"/>
  <c r="G20" i="1"/>
  <c r="B20" i="1" l="1"/>
  <c r="K20" i="1" l="1"/>
  <c r="D20" i="1"/>
  <c r="C20" i="1"/>
</calcChain>
</file>

<file path=xl/sharedStrings.xml><?xml version="1.0" encoding="utf-8"?>
<sst xmlns="http://schemas.openxmlformats.org/spreadsheetml/2006/main" count="266" uniqueCount="121">
  <si>
    <t>№</t>
  </si>
  <si>
    <t>Номер</t>
  </si>
  <si>
    <t>Фамилия</t>
  </si>
  <si>
    <t>Имя</t>
  </si>
  <si>
    <t>Год рождения</t>
  </si>
  <si>
    <t>Группа</t>
  </si>
  <si>
    <t>Результат</t>
  </si>
  <si>
    <t>Подробно</t>
  </si>
  <si>
    <t>Отставание</t>
  </si>
  <si>
    <t>+00,0</t>
  </si>
  <si>
    <t>Место</t>
  </si>
  <si>
    <t>5 круг</t>
  </si>
  <si>
    <t>Фамилия Имя</t>
  </si>
  <si>
    <t>ОФИЦИАЛЬНЫЙ ПРОТОКОЛ РЕЗУЛЬТАТОВ</t>
  </si>
  <si>
    <t>ТЕХНИЧЕСКИЕ ДАННЫЕ ТРАССЫ:</t>
  </si>
  <si>
    <t>ДЛИНА КРУГА:</t>
  </si>
  <si>
    <t>КРУГОВ:</t>
  </si>
  <si>
    <t>Ефремова</t>
  </si>
  <si>
    <t>Наталья</t>
  </si>
  <si>
    <t>Место в возрастной группе</t>
  </si>
  <si>
    <r>
      <t xml:space="preserve"> МЕСТО ПРОВЕДЕНИЯ: </t>
    </r>
    <r>
      <rPr>
        <sz val="10"/>
        <color indexed="8"/>
        <rFont val="Calibri"/>
        <family val="2"/>
        <charset val="204"/>
      </rPr>
      <t>Зона отдыха "Волкуша", г. Лыткарино, МО</t>
    </r>
  </si>
  <si>
    <t>Юноши</t>
  </si>
  <si>
    <t>-</t>
  </si>
  <si>
    <t>Старт</t>
  </si>
  <si>
    <t>Финиш</t>
  </si>
  <si>
    <t>Лыжная гонка</t>
  </si>
  <si>
    <t>DNF</t>
  </si>
  <si>
    <t/>
  </si>
  <si>
    <t>+2:46,0</t>
  </si>
  <si>
    <t>+3:14,0</t>
  </si>
  <si>
    <t>Носенко</t>
  </si>
  <si>
    <t>00:16:58,0</t>
  </si>
  <si>
    <t>00:17:55,0</t>
  </si>
  <si>
    <t>00:18:42,0</t>
  </si>
  <si>
    <t>00:20:52,0</t>
  </si>
  <si>
    <t>7500М</t>
  </si>
  <si>
    <t>Масс-старт  
Масс-старт</t>
  </si>
  <si>
    <r>
      <t xml:space="preserve"> ДАТА ПРОВЕДЕНИЯ: </t>
    </r>
    <r>
      <rPr>
        <sz val="10"/>
        <color indexed="8"/>
        <rFont val="Calibri"/>
        <family val="2"/>
        <charset val="204"/>
      </rPr>
      <t>31 декабря 2018 года</t>
    </r>
  </si>
  <si>
    <t>Копалкина</t>
  </si>
  <si>
    <t>Мария</t>
  </si>
  <si>
    <t>Ж0</t>
  </si>
  <si>
    <t>12:00:01</t>
  </si>
  <si>
    <t>00:16:13,0</t>
  </si>
  <si>
    <t>12:16:14 (FINISH)</t>
  </si>
  <si>
    <t>Попова</t>
  </si>
  <si>
    <t>Екатерина</t>
  </si>
  <si>
    <t>00:16:38,0</t>
  </si>
  <si>
    <t>12:16:39 (FINISH)</t>
  </si>
  <si>
    <t>+25,0</t>
  </si>
  <si>
    <t>Тамара</t>
  </si>
  <si>
    <t>12:16:59 (FINISH)</t>
  </si>
  <si>
    <t>+45,0</t>
  </si>
  <si>
    <t>Чумоватова</t>
  </si>
  <si>
    <t>Анна</t>
  </si>
  <si>
    <t>00:17:22,0</t>
  </si>
  <si>
    <t>12:17:23 (FINISH)</t>
  </si>
  <si>
    <t>+1:09,0</t>
  </si>
  <si>
    <t>Лупанова</t>
  </si>
  <si>
    <t>00:17:49,0</t>
  </si>
  <si>
    <t>12:17:50 (FINISH)</t>
  </si>
  <si>
    <t>+1:36,0</t>
  </si>
  <si>
    <t>Булова</t>
  </si>
  <si>
    <t>Елизавета</t>
  </si>
  <si>
    <t>00:17:52,0</t>
  </si>
  <si>
    <t>12:17:53 (FINISH)</t>
  </si>
  <si>
    <t>+1:39,0</t>
  </si>
  <si>
    <t>Кобелева</t>
  </si>
  <si>
    <t>Виктория</t>
  </si>
  <si>
    <t>12:17:56 (FINISH)</t>
  </si>
  <si>
    <t>+1:42,0</t>
  </si>
  <si>
    <t>Немцова</t>
  </si>
  <si>
    <t>12:18:43 (FINISH)</t>
  </si>
  <si>
    <t>+2:29,0</t>
  </si>
  <si>
    <t>Давыдова</t>
  </si>
  <si>
    <t>00:18:59,0</t>
  </si>
  <si>
    <t>12:19:00 (FINISH)</t>
  </si>
  <si>
    <t>Серова</t>
  </si>
  <si>
    <t>Елена</t>
  </si>
  <si>
    <t>00:19:27,0</t>
  </si>
  <si>
    <t>12:19:28 (FINISH)</t>
  </si>
  <si>
    <t>Шулятикова</t>
  </si>
  <si>
    <t>00:19:52,0</t>
  </si>
  <si>
    <t>12:19:53 (FINISH)</t>
  </si>
  <si>
    <t>+3:39,0</t>
  </si>
  <si>
    <t>София</t>
  </si>
  <si>
    <t>00:20:06,0</t>
  </si>
  <si>
    <t>12:20:07 (FINISH)</t>
  </si>
  <si>
    <t>+3:53,0</t>
  </si>
  <si>
    <t>Брусова</t>
  </si>
  <si>
    <t>Татьяна</t>
  </si>
  <si>
    <t>12:20:53 (FINISH)</t>
  </si>
  <si>
    <t>+4:39,0</t>
  </si>
  <si>
    <t>Иовенко</t>
  </si>
  <si>
    <t>Марина</t>
  </si>
  <si>
    <t>00:26:15,0</t>
  </si>
  <si>
    <t>12:26:16 (FINISH)</t>
  </si>
  <si>
    <t>+10:02,0</t>
  </si>
  <si>
    <t>Лежнева</t>
  </si>
  <si>
    <t>Ольга</t>
  </si>
  <si>
    <t>00:29:46,0</t>
  </si>
  <si>
    <t>12:29:47 (FINISH)</t>
  </si>
  <si>
    <t>+13:33,0</t>
  </si>
  <si>
    <t>Кшнякина</t>
  </si>
  <si>
    <t>Оксана</t>
  </si>
  <si>
    <t>00:32:37,0</t>
  </si>
  <si>
    <t>12:32:38 (FINISH)</t>
  </si>
  <si>
    <t>+16:24,0</t>
  </si>
  <si>
    <t>Николаева</t>
  </si>
  <si>
    <t>Юлия</t>
  </si>
  <si>
    <t>Немкова</t>
  </si>
  <si>
    <t>Дарья</t>
  </si>
  <si>
    <t>Морозова</t>
  </si>
  <si>
    <t>Ирина</t>
  </si>
  <si>
    <t>Чиченкина</t>
  </si>
  <si>
    <t>Щербакова</t>
  </si>
  <si>
    <t>Анастасия</t>
  </si>
  <si>
    <t>Якунина</t>
  </si>
  <si>
    <t>Старухина</t>
  </si>
  <si>
    <t>Филиппова</t>
  </si>
  <si>
    <t>Боталова</t>
  </si>
  <si>
    <t>Новогодняя гонка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</si>
</sst>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:ss"/>
    <numFmt numFmtId="165" formatCode="\+m:ss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9" fillId="0" borderId="16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0" fillId="0" borderId="14" xfId="0" applyBorder="1"/>
    <xf numFmtId="0" fontId="0" fillId="0" borderId="19" xfId="0" applyBorder="1"/>
    <xf numFmtId="0" fontId="23" fillId="0" borderId="21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4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23" fillId="0" borderId="28" xfId="0" applyFont="1" applyFill="1" applyBorder="1" applyAlignment="1">
      <alignment vertical="center"/>
    </xf>
    <xf numFmtId="0" fontId="0" fillId="0" borderId="29" xfId="0" applyBorder="1"/>
    <xf numFmtId="49" fontId="25" fillId="0" borderId="3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left" vertical="center" wrapText="1" indent="2"/>
    </xf>
    <xf numFmtId="0" fontId="1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65" fontId="16" fillId="0" borderId="32" xfId="0" applyNumberFormat="1" applyFont="1" applyBorder="1" applyAlignment="1">
      <alignment horizontal="right" vertical="center" wrapText="1" indent="2"/>
    </xf>
    <xf numFmtId="0" fontId="0" fillId="0" borderId="1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/>
    <xf numFmtId="46" fontId="0" fillId="0" borderId="11" xfId="0" applyNumberFormat="1" applyFont="1" applyFill="1" applyBorder="1" applyAlignment="1">
      <alignment horizontal="center" vertical="center" wrapText="1"/>
    </xf>
    <xf numFmtId="46" fontId="0" fillId="0" borderId="12" xfId="0" applyNumberFormat="1" applyFont="1" applyFill="1" applyBorder="1" applyAlignment="1">
      <alignment horizontal="center" vertical="center" wrapText="1"/>
    </xf>
    <xf numFmtId="165" fontId="16" fillId="0" borderId="36" xfId="0" applyNumberFormat="1" applyFont="1" applyBorder="1" applyAlignment="1">
      <alignment horizontal="right" vertical="center" wrapText="1" indent="2"/>
    </xf>
    <xf numFmtId="164" fontId="16" fillId="0" borderId="10" xfId="0" applyNumberFormat="1" applyFont="1" applyFill="1" applyBorder="1" applyAlignment="1">
      <alignment horizontal="left" vertical="center" wrapText="1" indent="2"/>
    </xf>
    <xf numFmtId="165" fontId="16" fillId="0" borderId="35" xfId="0" applyNumberFormat="1" applyFont="1" applyBorder="1" applyAlignment="1">
      <alignment horizontal="right" vertical="center" wrapText="1" indent="2"/>
    </xf>
    <xf numFmtId="21" fontId="0" fillId="0" borderId="12" xfId="0" applyNumberFormat="1" applyFont="1" applyFill="1" applyBorder="1" applyAlignment="1">
      <alignment horizontal="center" vertical="center" wrapText="1"/>
    </xf>
    <xf numFmtId="21" fontId="0" fillId="0" borderId="11" xfId="0" applyNumberFormat="1" applyFont="1" applyFill="1" applyBorder="1" applyAlignment="1">
      <alignment horizontal="center" vertical="center" wrapText="1"/>
    </xf>
    <xf numFmtId="46" fontId="0" fillId="0" borderId="10" xfId="0" applyNumberFormat="1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left" vertical="center" wrapText="1" indent="2"/>
    </xf>
    <xf numFmtId="0" fontId="0" fillId="0" borderId="0" xfId="0"/>
    <xf numFmtId="0" fontId="0" fillId="0" borderId="33" xfId="0" applyBorder="1"/>
    <xf numFmtId="0" fontId="0" fillId="0" borderId="34" xfId="0" applyBorder="1"/>
    <xf numFmtId="0" fontId="0" fillId="0" borderId="37" xfId="0" applyBorder="1"/>
    <xf numFmtId="0" fontId="0" fillId="0" borderId="38" xfId="0" applyBorder="1"/>
    <xf numFmtId="0" fontId="0" fillId="0" borderId="0" xfId="0"/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2</xdr:row>
      <xdr:rowOff>180975</xdr:rowOff>
    </xdr:to>
    <xdr:pic>
      <xdr:nvPicPr>
        <xdr:cNvPr id="1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B1" workbookViewId="0">
      <selection activeCell="B5" sqref="B5:M5"/>
    </sheetView>
  </sheetViews>
  <sheetFormatPr defaultRowHeight="15" x14ac:dyDescent="0.25"/>
  <cols>
    <col min="1" max="1" width="0" hidden="1" customWidth="1"/>
    <col min="2" max="2" width="7.85546875" style="1" customWidth="1"/>
    <col min="3" max="3" width="8.7109375" style="1" customWidth="1"/>
    <col min="4" max="4" width="25.5703125" style="1" customWidth="1"/>
    <col min="5" max="5" width="21" hidden="1" customWidth="1"/>
    <col min="6" max="6" width="10.85546875" hidden="1" customWidth="1"/>
    <col min="7" max="7" width="11.85546875" style="1" customWidth="1"/>
    <col min="8" max="8" width="9.140625" hidden="1" customWidth="1"/>
    <col min="9" max="11" width="10.7109375" hidden="1" customWidth="1"/>
    <col min="12" max="13" width="14.5703125" style="1" customWidth="1"/>
  </cols>
  <sheetData>
    <row r="1" spans="2:13" ht="15.75" x14ac:dyDescent="0.25">
      <c r="B1" s="77"/>
      <c r="C1" s="78"/>
      <c r="D1" s="78"/>
      <c r="E1" s="78"/>
      <c r="F1" s="78"/>
      <c r="G1" s="78"/>
      <c r="H1" s="78"/>
      <c r="I1" s="18"/>
      <c r="J1" s="18"/>
      <c r="K1" s="18"/>
      <c r="L1" s="26"/>
      <c r="M1" s="27"/>
    </row>
    <row r="2" spans="2:13" x14ac:dyDescent="0.25">
      <c r="B2" s="3"/>
      <c r="C2" s="4"/>
      <c r="D2" s="4"/>
      <c r="E2" s="4"/>
      <c r="F2" s="4"/>
      <c r="G2" s="4"/>
      <c r="H2" s="4"/>
      <c r="I2" s="25"/>
      <c r="J2" s="25"/>
      <c r="K2" s="25"/>
      <c r="L2" s="28"/>
      <c r="M2" s="29"/>
    </row>
    <row r="3" spans="2:13" x14ac:dyDescent="0.25">
      <c r="B3" s="3"/>
      <c r="C3" s="4"/>
      <c r="D3" s="4"/>
      <c r="E3" s="4"/>
      <c r="F3" s="4"/>
      <c r="G3" s="4"/>
      <c r="H3" s="4"/>
      <c r="I3" s="25"/>
      <c r="J3" s="25"/>
      <c r="K3" s="25"/>
      <c r="L3" s="28"/>
      <c r="M3" s="29"/>
    </row>
    <row r="4" spans="2:13" ht="26.25" customHeight="1" x14ac:dyDescent="0.4">
      <c r="B4" s="79" t="s">
        <v>120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2:13" ht="15.75" customHeight="1" x14ac:dyDescent="0.25">
      <c r="B5" s="82" t="s">
        <v>25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2:13" ht="15.75" thickBot="1" x14ac:dyDescent="0.3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2:13" x14ac:dyDescent="0.25">
      <c r="B7" s="8"/>
      <c r="C7" s="8"/>
      <c r="D7" s="8"/>
      <c r="E7" s="8"/>
      <c r="F7" s="8"/>
      <c r="G7" s="8"/>
      <c r="H7" s="8"/>
    </row>
    <row r="8" spans="2:13" ht="15.75" customHeight="1" x14ac:dyDescent="0.25">
      <c r="B8" s="85" t="s">
        <v>13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2:13" ht="15.75" customHeight="1" x14ac:dyDescent="0.25">
      <c r="B9" s="72" t="s">
        <v>36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2:13" ht="15.75" customHeight="1" x14ac:dyDescent="0.25">
      <c r="B10" s="72" t="str">
        <f>CONCATENATE(IF(MID(Результаты!G2,1,1)="М","Мужчины, Группа ","Женщины, Группа "),Результаты!G2)</f>
        <v>Женщины, Группа Ж0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2:13" ht="15.75" thickBot="1" x14ac:dyDescent="0.3">
      <c r="B11" s="30"/>
      <c r="C11" s="30"/>
      <c r="D11" s="30"/>
      <c r="E11" s="30"/>
      <c r="F11" s="30"/>
      <c r="G11" s="30"/>
      <c r="H11" s="30"/>
      <c r="I11" s="25"/>
      <c r="J11" s="25"/>
      <c r="K11" s="25"/>
      <c r="L11" s="28"/>
      <c r="M11" s="28"/>
    </row>
    <row r="12" spans="2:13" x14ac:dyDescent="0.25">
      <c r="B12" s="9" t="s">
        <v>20</v>
      </c>
      <c r="C12" s="10"/>
      <c r="D12" s="11"/>
      <c r="E12" s="12"/>
      <c r="F12" s="13"/>
      <c r="G12" s="13"/>
      <c r="H12" s="18"/>
      <c r="I12" s="18"/>
      <c r="J12" s="75" t="str">
        <f>CONCATENATE("НАЧАЛО: ",TEXT(I20,"ЧЧ:ММ"))</f>
        <v>НАЧАЛО: 12:00</v>
      </c>
      <c r="K12" s="75"/>
      <c r="L12" s="75"/>
      <c r="M12" s="76"/>
    </row>
    <row r="13" spans="2:13" ht="15.75" thickBot="1" x14ac:dyDescent="0.3">
      <c r="B13" s="14" t="s">
        <v>37</v>
      </c>
      <c r="C13" s="15"/>
      <c r="D13" s="15"/>
      <c r="E13" s="16"/>
      <c r="F13" s="17"/>
      <c r="G13" s="17"/>
      <c r="H13" s="19"/>
      <c r="I13" s="19"/>
      <c r="J13" s="19"/>
      <c r="K13" s="19"/>
      <c r="L13" s="73"/>
      <c r="M13" s="74"/>
    </row>
    <row r="15" spans="2:13" hidden="1" x14ac:dyDescent="0.25">
      <c r="B15" s="69" t="s">
        <v>14</v>
      </c>
      <c r="C15" s="70"/>
      <c r="D15" s="70"/>
      <c r="E15" s="70"/>
      <c r="F15" s="70"/>
      <c r="G15" s="71"/>
      <c r="K15" s="1"/>
      <c r="M15"/>
    </row>
    <row r="16" spans="2:13" hidden="1" x14ac:dyDescent="0.25">
      <c r="B16" s="20" t="s">
        <v>15</v>
      </c>
      <c r="C16" s="35"/>
      <c r="D16" s="35"/>
      <c r="E16" s="36"/>
      <c r="F16" s="36"/>
      <c r="G16" s="37" t="s">
        <v>35</v>
      </c>
      <c r="H16" s="1"/>
      <c r="L16"/>
      <c r="M16"/>
    </row>
    <row r="17" spans="1:13" ht="15.75" hidden="1" thickBot="1" x14ac:dyDescent="0.3">
      <c r="B17" s="21" t="s">
        <v>16</v>
      </c>
      <c r="C17" s="22"/>
      <c r="D17" s="23"/>
      <c r="E17" s="19"/>
      <c r="F17" s="19"/>
      <c r="G17" s="24">
        <v>2</v>
      </c>
      <c r="H17" s="1"/>
      <c r="L17"/>
      <c r="M17"/>
    </row>
    <row r="18" spans="1:13" ht="15.75" thickBot="1" x14ac:dyDescent="0.3"/>
    <row r="19" spans="1:13" s="2" customFormat="1" ht="37.5" customHeight="1" thickBot="1" x14ac:dyDescent="0.3">
      <c r="A19" s="34" t="s">
        <v>0</v>
      </c>
      <c r="B19" s="31" t="s">
        <v>10</v>
      </c>
      <c r="C19" s="32" t="s">
        <v>1</v>
      </c>
      <c r="D19" s="32" t="s">
        <v>12</v>
      </c>
      <c r="E19" s="32" t="s">
        <v>2</v>
      </c>
      <c r="F19" s="32" t="s">
        <v>3</v>
      </c>
      <c r="G19" s="32" t="s">
        <v>4</v>
      </c>
      <c r="H19" s="32" t="s">
        <v>5</v>
      </c>
      <c r="I19" s="32" t="s">
        <v>23</v>
      </c>
      <c r="J19" s="32" t="s">
        <v>24</v>
      </c>
      <c r="K19" s="32" t="s">
        <v>11</v>
      </c>
      <c r="L19" s="32" t="s">
        <v>6</v>
      </c>
      <c r="M19" s="33" t="s">
        <v>8</v>
      </c>
    </row>
    <row r="20" spans="1:13" x14ac:dyDescent="0.25">
      <c r="A20" s="66">
        <v>1</v>
      </c>
      <c r="B20" s="43">
        <f>Результаты!B2</f>
        <v>1</v>
      </c>
      <c r="C20" s="38">
        <f>Результаты!C2</f>
        <v>222</v>
      </c>
      <c r="D20" s="44" t="str">
        <f>CONCATENATE(Результаты!D2," ",Результаты!E2)</f>
        <v>Копалкина Мария</v>
      </c>
      <c r="E20" s="44" t="s">
        <v>17</v>
      </c>
      <c r="F20" s="38" t="s">
        <v>18</v>
      </c>
      <c r="G20" s="38">
        <f>Результаты!F2</f>
        <v>2000</v>
      </c>
      <c r="H20" s="49" t="s">
        <v>21</v>
      </c>
      <c r="I20" s="53">
        <f>(J20-L20)</f>
        <v>0.50000000000000011</v>
      </c>
      <c r="J20" s="59">
        <f>MID(Результаты!J2,1,8)-TIME(0,0,1)</f>
        <v>0.51126157407407413</v>
      </c>
      <c r="K20" s="38" t="str">
        <f>MID(Результаты!I2,77,8)</f>
        <v/>
      </c>
      <c r="L20" s="39" t="str">
        <f>Результаты!I2</f>
        <v>00:16:13,0</v>
      </c>
      <c r="M20" s="46" t="str">
        <f>Результаты!K2</f>
        <v>+00,0</v>
      </c>
    </row>
    <row r="21" spans="1:13" s="52" customFormat="1" x14ac:dyDescent="0.25">
      <c r="A21" s="67"/>
      <c r="B21" s="48">
        <f>Результаты!B3</f>
        <v>2</v>
      </c>
      <c r="C21" s="47">
        <f>Результаты!C3</f>
        <v>212</v>
      </c>
      <c r="D21" s="45" t="str">
        <f>CONCATENATE(Результаты!D3," ",Результаты!E3)</f>
        <v>Попова Екатерина</v>
      </c>
      <c r="E21" s="45" t="s">
        <v>17</v>
      </c>
      <c r="F21" s="47" t="s">
        <v>18</v>
      </c>
      <c r="G21" s="47">
        <f>Результаты!F3</f>
        <v>2000</v>
      </c>
      <c r="H21" s="51" t="s">
        <v>21</v>
      </c>
      <c r="I21" s="60">
        <f t="shared" ref="I21:I35" si="0">(J21-L21)</f>
        <v>0.50000000000000011</v>
      </c>
      <c r="J21" s="61">
        <f>MID(Результаты!J3,1,8)-TIME(0,0,1)</f>
        <v>0.51155092592592599</v>
      </c>
      <c r="K21" s="47" t="str">
        <f>MID(Результаты!I3,77,8)</f>
        <v/>
      </c>
      <c r="L21" s="56" t="str">
        <f>Результаты!I3</f>
        <v>00:16:38,0</v>
      </c>
      <c r="M21" s="57" t="str">
        <f>Результаты!K3</f>
        <v>+25,0</v>
      </c>
    </row>
    <row r="22" spans="1:13" x14ac:dyDescent="0.25">
      <c r="A22" s="67">
        <v>2</v>
      </c>
      <c r="B22" s="48">
        <f>Результаты!B4</f>
        <v>3</v>
      </c>
      <c r="C22" s="47">
        <f>Результаты!C4</f>
        <v>208</v>
      </c>
      <c r="D22" s="45" t="str">
        <f>CONCATENATE(Результаты!D4," ",Результаты!E4)</f>
        <v>Носенко Тамара</v>
      </c>
      <c r="E22" s="45" t="s">
        <v>17</v>
      </c>
      <c r="F22" s="47" t="s">
        <v>18</v>
      </c>
      <c r="G22" s="47">
        <f>Результаты!F4</f>
        <v>2000</v>
      </c>
      <c r="H22" s="51" t="s">
        <v>21</v>
      </c>
      <c r="I22" s="60">
        <f t="shared" si="0"/>
        <v>0.5</v>
      </c>
      <c r="J22" s="61">
        <f>MID(Результаты!J4,1,8)-TIME(0,0,1)</f>
        <v>0.51178240740740744</v>
      </c>
      <c r="K22" s="47" t="str">
        <f>MID(Результаты!I4,77,8)</f>
        <v/>
      </c>
      <c r="L22" s="56" t="str">
        <f>Результаты!I4</f>
        <v>00:16:58,0</v>
      </c>
      <c r="M22" s="57" t="str">
        <f>Результаты!K4</f>
        <v>+45,0</v>
      </c>
    </row>
    <row r="23" spans="1:13" x14ac:dyDescent="0.25">
      <c r="A23" s="67"/>
      <c r="B23" s="48">
        <f>Результаты!B5</f>
        <v>4</v>
      </c>
      <c r="C23" s="47">
        <f>Результаты!C5</f>
        <v>207</v>
      </c>
      <c r="D23" s="45" t="str">
        <f>CONCATENATE(Результаты!D5," ",Результаты!E5)</f>
        <v>Чумоватова Анна</v>
      </c>
      <c r="E23" s="45" t="s">
        <v>17</v>
      </c>
      <c r="F23" s="47" t="s">
        <v>18</v>
      </c>
      <c r="G23" s="47">
        <f>Результаты!F5</f>
        <v>2000</v>
      </c>
      <c r="H23" s="51" t="s">
        <v>21</v>
      </c>
      <c r="I23" s="60">
        <f t="shared" si="0"/>
        <v>0.50000000000000011</v>
      </c>
      <c r="J23" s="61">
        <f>MID(Результаты!J5,1,8)-TIME(0,0,1)</f>
        <v>0.51206018518518526</v>
      </c>
      <c r="K23" s="47" t="str">
        <f>MID(Результаты!I5,77,8)</f>
        <v/>
      </c>
      <c r="L23" s="56" t="str">
        <f>Результаты!I5</f>
        <v>00:17:22,0</v>
      </c>
      <c r="M23" s="57" t="str">
        <f>Результаты!K5</f>
        <v>+1:09,0</v>
      </c>
    </row>
    <row r="24" spans="1:13" x14ac:dyDescent="0.25">
      <c r="A24" s="67"/>
      <c r="B24" s="48">
        <f>Результаты!B6</f>
        <v>5</v>
      </c>
      <c r="C24" s="47">
        <f>Результаты!C6</f>
        <v>201</v>
      </c>
      <c r="D24" s="45" t="str">
        <f>CONCATENATE(Результаты!D6," ",Результаты!E6)</f>
        <v>Лупанова Анна</v>
      </c>
      <c r="E24" s="45" t="s">
        <v>17</v>
      </c>
      <c r="F24" s="47" t="s">
        <v>18</v>
      </c>
      <c r="G24" s="47">
        <f>Результаты!F6</f>
        <v>1987</v>
      </c>
      <c r="H24" s="51" t="s">
        <v>21</v>
      </c>
      <c r="I24" s="60">
        <f t="shared" si="0"/>
        <v>0.5</v>
      </c>
      <c r="J24" s="61">
        <f>MID(Результаты!J6,1,8)-TIME(0,0,1)</f>
        <v>0.51237268518518519</v>
      </c>
      <c r="K24" s="47" t="str">
        <f>MID(Результаты!I6,77,8)</f>
        <v/>
      </c>
      <c r="L24" s="56" t="str">
        <f>Результаты!I6</f>
        <v>00:17:49,0</v>
      </c>
      <c r="M24" s="57" t="str">
        <f>Результаты!K6</f>
        <v>+1:36,0</v>
      </c>
    </row>
    <row r="25" spans="1:13" x14ac:dyDescent="0.25">
      <c r="A25" s="67"/>
      <c r="B25" s="48">
        <f>Результаты!B7</f>
        <v>6</v>
      </c>
      <c r="C25" s="47">
        <f>Результаты!C7</f>
        <v>214</v>
      </c>
      <c r="D25" s="45" t="str">
        <f>CONCATENATE(Результаты!D7," ",Результаты!E7)</f>
        <v>Булова Елизавета</v>
      </c>
      <c r="E25" s="45" t="s">
        <v>17</v>
      </c>
      <c r="F25" s="47" t="s">
        <v>18</v>
      </c>
      <c r="G25" s="47">
        <f>Результаты!F7</f>
        <v>2000</v>
      </c>
      <c r="H25" s="51" t="s">
        <v>21</v>
      </c>
      <c r="I25" s="60">
        <f t="shared" si="0"/>
        <v>0.5</v>
      </c>
      <c r="J25" s="61">
        <f>MID(Результаты!J7,1,8)-TIME(0,0,1)</f>
        <v>0.51240740740740742</v>
      </c>
      <c r="K25" s="47" t="str">
        <f>MID(Результаты!I7,77,8)</f>
        <v/>
      </c>
      <c r="L25" s="56" t="str">
        <f>Результаты!I7</f>
        <v>00:17:52,0</v>
      </c>
      <c r="M25" s="57" t="str">
        <f>Результаты!K7</f>
        <v>+1:39,0</v>
      </c>
    </row>
    <row r="26" spans="1:13" x14ac:dyDescent="0.25">
      <c r="A26" s="67"/>
      <c r="B26" s="48">
        <f>Результаты!B8</f>
        <v>7</v>
      </c>
      <c r="C26" s="47">
        <f>Результаты!C8</f>
        <v>223</v>
      </c>
      <c r="D26" s="45" t="str">
        <f>CONCATENATE(Результаты!D8," ",Результаты!E8)</f>
        <v>Кобелева Виктория</v>
      </c>
      <c r="E26" s="45" t="s">
        <v>17</v>
      </c>
      <c r="F26" s="47" t="s">
        <v>18</v>
      </c>
      <c r="G26" s="47">
        <f>Результаты!F8</f>
        <v>1982</v>
      </c>
      <c r="H26" s="51" t="s">
        <v>21</v>
      </c>
      <c r="I26" s="60">
        <f t="shared" si="0"/>
        <v>0.5</v>
      </c>
      <c r="J26" s="61">
        <f>MID(Результаты!J8,1,8)-TIME(0,0,1)</f>
        <v>0.51244212962962965</v>
      </c>
      <c r="K26" s="47" t="str">
        <f>MID(Результаты!I8,77,8)</f>
        <v/>
      </c>
      <c r="L26" s="56" t="str">
        <f>Результаты!I8</f>
        <v>00:17:55,0</v>
      </c>
      <c r="M26" s="57" t="str">
        <f>Результаты!K8</f>
        <v>+1:42,0</v>
      </c>
    </row>
    <row r="27" spans="1:13" x14ac:dyDescent="0.25">
      <c r="A27" s="67"/>
      <c r="B27" s="48">
        <f>Результаты!B9</f>
        <v>8</v>
      </c>
      <c r="C27" s="47">
        <f>Результаты!C9</f>
        <v>204</v>
      </c>
      <c r="D27" s="45" t="str">
        <f>CONCATENATE(Результаты!D9," ",Результаты!E9)</f>
        <v>Немцова Екатерина</v>
      </c>
      <c r="E27" s="45" t="s">
        <v>17</v>
      </c>
      <c r="F27" s="47" t="s">
        <v>18</v>
      </c>
      <c r="G27" s="47">
        <f>Результаты!F9</f>
        <v>1988</v>
      </c>
      <c r="H27" s="51" t="s">
        <v>21</v>
      </c>
      <c r="I27" s="60">
        <f t="shared" si="0"/>
        <v>0.5</v>
      </c>
      <c r="J27" s="61">
        <f>MID(Результаты!J9,1,8)-TIME(0,0,1)</f>
        <v>0.51298611111111114</v>
      </c>
      <c r="K27" s="47" t="str">
        <f>MID(Результаты!I9,77,8)</f>
        <v/>
      </c>
      <c r="L27" s="56" t="str">
        <f>Результаты!I9</f>
        <v>00:18:42,0</v>
      </c>
      <c r="M27" s="57" t="str">
        <f>Результаты!K9</f>
        <v>+2:29,0</v>
      </c>
    </row>
    <row r="28" spans="1:13" x14ac:dyDescent="0.25">
      <c r="A28" s="67"/>
      <c r="B28" s="48">
        <f>Результаты!B10</f>
        <v>9</v>
      </c>
      <c r="C28" s="47">
        <f>Результаты!C10</f>
        <v>217</v>
      </c>
      <c r="D28" s="45" t="str">
        <f>CONCATENATE(Результаты!D10," ",Результаты!E10)</f>
        <v>Давыдова Елизавета</v>
      </c>
      <c r="E28" s="45" t="s">
        <v>17</v>
      </c>
      <c r="F28" s="47" t="s">
        <v>18</v>
      </c>
      <c r="G28" s="47">
        <f>Результаты!F10</f>
        <v>1991</v>
      </c>
      <c r="H28" s="51" t="s">
        <v>21</v>
      </c>
      <c r="I28" s="60">
        <f t="shared" si="0"/>
        <v>0.5</v>
      </c>
      <c r="J28" s="61">
        <f>MID(Результаты!J10,1,8)-TIME(0,0,1)</f>
        <v>0.51318287037037036</v>
      </c>
      <c r="K28" s="47" t="str">
        <f>MID(Результаты!I10,77,8)</f>
        <v/>
      </c>
      <c r="L28" s="56" t="str">
        <f>Результаты!I10</f>
        <v>00:18:59,0</v>
      </c>
      <c r="M28" s="57" t="str">
        <f>Результаты!K10</f>
        <v>+2:46,0</v>
      </c>
    </row>
    <row r="29" spans="1:13" x14ac:dyDescent="0.25">
      <c r="A29" s="67"/>
      <c r="B29" s="48">
        <f>Результаты!B11</f>
        <v>10</v>
      </c>
      <c r="C29" s="47">
        <f>Результаты!C11</f>
        <v>219</v>
      </c>
      <c r="D29" s="45" t="str">
        <f>CONCATENATE(Результаты!D11," ",Результаты!E11)</f>
        <v>Серова Елена</v>
      </c>
      <c r="E29" s="45" t="s">
        <v>17</v>
      </c>
      <c r="F29" s="47" t="s">
        <v>18</v>
      </c>
      <c r="G29" s="47">
        <f>Результаты!F11</f>
        <v>1985</v>
      </c>
      <c r="H29" s="51" t="s">
        <v>21</v>
      </c>
      <c r="I29" s="60">
        <f t="shared" si="0"/>
        <v>0.5</v>
      </c>
      <c r="J29" s="61">
        <f>MID(Результаты!J11,1,8)-TIME(0,0,1)</f>
        <v>0.51350694444444445</v>
      </c>
      <c r="K29" s="47" t="str">
        <f>MID(Результаты!I11,77,8)</f>
        <v/>
      </c>
      <c r="L29" s="56" t="str">
        <f>Результаты!I11</f>
        <v>00:19:27,0</v>
      </c>
      <c r="M29" s="57" t="str">
        <f>Результаты!K11</f>
        <v>+3:14,0</v>
      </c>
    </row>
    <row r="30" spans="1:13" x14ac:dyDescent="0.25">
      <c r="A30" s="67"/>
      <c r="B30" s="48">
        <f>Результаты!B12</f>
        <v>11</v>
      </c>
      <c r="C30" s="47">
        <f>Результаты!C12</f>
        <v>218</v>
      </c>
      <c r="D30" s="45" t="str">
        <f>CONCATENATE(Результаты!D12," ",Результаты!E12)</f>
        <v>Шулятикова Екатерина</v>
      </c>
      <c r="E30" s="45" t="s">
        <v>17</v>
      </c>
      <c r="F30" s="47" t="s">
        <v>18</v>
      </c>
      <c r="G30" s="47">
        <f>Результаты!F12</f>
        <v>1994</v>
      </c>
      <c r="H30" s="51" t="s">
        <v>21</v>
      </c>
      <c r="I30" s="60">
        <f t="shared" si="0"/>
        <v>0.5</v>
      </c>
      <c r="J30" s="61">
        <f>MID(Результаты!J12,1,8)-TIME(0,0,1)</f>
        <v>0.51379629629629631</v>
      </c>
      <c r="K30" s="47" t="str">
        <f>MID(Результаты!I12,77,8)</f>
        <v/>
      </c>
      <c r="L30" s="56" t="str">
        <f>Результаты!I12</f>
        <v>00:19:52,0</v>
      </c>
      <c r="M30" s="57" t="str">
        <f>Результаты!K12</f>
        <v>+3:39,0</v>
      </c>
    </row>
    <row r="31" spans="1:13" x14ac:dyDescent="0.25">
      <c r="A31" s="67"/>
      <c r="B31" s="48">
        <f>Результаты!B13</f>
        <v>12</v>
      </c>
      <c r="C31" s="47">
        <f>Результаты!C13</f>
        <v>209</v>
      </c>
      <c r="D31" s="45" t="str">
        <f>CONCATENATE(Результаты!D13," ",Результаты!E13)</f>
        <v>Носенко София</v>
      </c>
      <c r="E31" s="45" t="s">
        <v>17</v>
      </c>
      <c r="F31" s="47" t="s">
        <v>18</v>
      </c>
      <c r="G31" s="47">
        <f>Результаты!F13</f>
        <v>2000</v>
      </c>
      <c r="H31" s="51" t="s">
        <v>21</v>
      </c>
      <c r="I31" s="60">
        <f t="shared" si="0"/>
        <v>0.50000000000000011</v>
      </c>
      <c r="J31" s="61">
        <f>MID(Результаты!J13,1,8)-TIME(0,0,1)</f>
        <v>0.51395833333333341</v>
      </c>
      <c r="K31" s="47" t="str">
        <f>MID(Результаты!I13,77,8)</f>
        <v/>
      </c>
      <c r="L31" s="56" t="str">
        <f>Результаты!I13</f>
        <v>00:20:06,0</v>
      </c>
      <c r="M31" s="57" t="str">
        <f>Результаты!K13</f>
        <v>+3:53,0</v>
      </c>
    </row>
    <row r="32" spans="1:13" x14ac:dyDescent="0.25">
      <c r="A32" s="67"/>
      <c r="B32" s="48">
        <f>Результаты!B14</f>
        <v>13</v>
      </c>
      <c r="C32" s="47">
        <f>Результаты!C14</f>
        <v>215</v>
      </c>
      <c r="D32" s="45" t="str">
        <f>CONCATENATE(Результаты!D14," ",Результаты!E14)</f>
        <v>Брусова Татьяна</v>
      </c>
      <c r="E32" s="45" t="s">
        <v>17</v>
      </c>
      <c r="F32" s="47" t="s">
        <v>18</v>
      </c>
      <c r="G32" s="47">
        <f>Результаты!F14</f>
        <v>1988</v>
      </c>
      <c r="H32" s="51" t="s">
        <v>21</v>
      </c>
      <c r="I32" s="60">
        <f t="shared" si="0"/>
        <v>0.5</v>
      </c>
      <c r="J32" s="61">
        <f>MID(Результаты!J14,1,8)-TIME(0,0,1)</f>
        <v>0.51449074074074075</v>
      </c>
      <c r="K32" s="47" t="str">
        <f>MID(Результаты!I14,77,8)</f>
        <v/>
      </c>
      <c r="L32" s="56" t="str">
        <f>Результаты!I14</f>
        <v>00:20:52,0</v>
      </c>
      <c r="M32" s="57" t="str">
        <f>Результаты!K14</f>
        <v>+4:39,0</v>
      </c>
    </row>
    <row r="33" spans="1:13" x14ac:dyDescent="0.25">
      <c r="A33" s="67"/>
      <c r="B33" s="48">
        <f>Результаты!B15</f>
        <v>14</v>
      </c>
      <c r="C33" s="47">
        <f>Результаты!C15</f>
        <v>210</v>
      </c>
      <c r="D33" s="45" t="str">
        <f>CONCATENATE(Результаты!D15," ",Результаты!E15)</f>
        <v>Иовенко Марина</v>
      </c>
      <c r="E33" s="45" t="s">
        <v>17</v>
      </c>
      <c r="F33" s="47" t="s">
        <v>18</v>
      </c>
      <c r="G33" s="47">
        <f>Результаты!F15</f>
        <v>1986</v>
      </c>
      <c r="H33" s="51" t="s">
        <v>21</v>
      </c>
      <c r="I33" s="60">
        <f t="shared" si="0"/>
        <v>0.49999999999999994</v>
      </c>
      <c r="J33" s="61">
        <f>MID(Результаты!J15,1,8)-TIME(0,0,1)</f>
        <v>0.51822916666666663</v>
      </c>
      <c r="K33" s="47" t="str">
        <f>MID(Результаты!I15,77,8)</f>
        <v/>
      </c>
      <c r="L33" s="56" t="str">
        <f>Результаты!I15</f>
        <v>00:26:15,0</v>
      </c>
      <c r="M33" s="57" t="str">
        <f>Результаты!K15</f>
        <v>+10:02,0</v>
      </c>
    </row>
    <row r="34" spans="1:13" x14ac:dyDescent="0.25">
      <c r="A34" s="67"/>
      <c r="B34" s="48">
        <f>Результаты!B16</f>
        <v>15</v>
      </c>
      <c r="C34" s="47">
        <f>Результаты!C16</f>
        <v>224</v>
      </c>
      <c r="D34" s="45" t="str">
        <f>CONCATENATE(Результаты!D16," ",Результаты!E16)</f>
        <v>Лежнева Ольга</v>
      </c>
      <c r="E34" s="45" t="s">
        <v>17</v>
      </c>
      <c r="F34" s="47" t="s">
        <v>18</v>
      </c>
      <c r="G34" s="47">
        <f>Результаты!F16</f>
        <v>1981</v>
      </c>
      <c r="H34" s="51" t="s">
        <v>21</v>
      </c>
      <c r="I34" s="60">
        <f t="shared" si="0"/>
        <v>0.50000000000000011</v>
      </c>
      <c r="J34" s="61">
        <f>MID(Результаты!J16,1,8)-TIME(0,0,1)</f>
        <v>0.52067129629629638</v>
      </c>
      <c r="K34" s="47" t="str">
        <f>MID(Результаты!I16,77,8)</f>
        <v/>
      </c>
      <c r="L34" s="56" t="str">
        <f>Результаты!I16</f>
        <v>00:29:46,0</v>
      </c>
      <c r="M34" s="57" t="str">
        <f>Результаты!K16</f>
        <v>+13:33,0</v>
      </c>
    </row>
    <row r="35" spans="1:13" ht="15.75" thickBot="1" x14ac:dyDescent="0.3">
      <c r="A35" s="67"/>
      <c r="B35" s="42">
        <f>Результаты!B17</f>
        <v>16</v>
      </c>
      <c r="C35" s="41">
        <f>Результаты!C17</f>
        <v>221</v>
      </c>
      <c r="D35" s="40" t="str">
        <f>CONCATENATE(Результаты!D17," ",Результаты!E17)</f>
        <v>Кшнякина Оксана</v>
      </c>
      <c r="E35" s="40" t="s">
        <v>17</v>
      </c>
      <c r="F35" s="41" t="s">
        <v>18</v>
      </c>
      <c r="G35" s="41">
        <f>Результаты!F17</f>
        <v>1984</v>
      </c>
      <c r="H35" s="50" t="s">
        <v>21</v>
      </c>
      <c r="I35" s="54">
        <f t="shared" si="0"/>
        <v>0.50000000000000011</v>
      </c>
      <c r="J35" s="58">
        <f>MID(Результаты!J17,1,8)-TIME(0,0,1)</f>
        <v>0.52265046296296302</v>
      </c>
      <c r="K35" s="41" t="str">
        <f>MID(Результаты!I17,77,8)</f>
        <v/>
      </c>
      <c r="L35" s="62" t="str">
        <f>Результаты!I17</f>
        <v>00:32:37,0</v>
      </c>
      <c r="M35" s="55" t="str">
        <f>Результаты!K17</f>
        <v>+16:24,0</v>
      </c>
    </row>
    <row r="36" spans="1:13" x14ac:dyDescent="0.25">
      <c r="A36" s="67"/>
    </row>
    <row r="37" spans="1:13" x14ac:dyDescent="0.25">
      <c r="A37" s="67"/>
    </row>
    <row r="38" spans="1:13" x14ac:dyDescent="0.25">
      <c r="A38" s="67"/>
    </row>
    <row r="39" spans="1:13" x14ac:dyDescent="0.25">
      <c r="A39" s="67"/>
    </row>
    <row r="40" spans="1:13" x14ac:dyDescent="0.25">
      <c r="A40" s="67"/>
    </row>
    <row r="41" spans="1:13" x14ac:dyDescent="0.25">
      <c r="A41" s="67"/>
    </row>
    <row r="42" spans="1:13" x14ac:dyDescent="0.25">
      <c r="A42" s="67"/>
    </row>
    <row r="43" spans="1:13" x14ac:dyDescent="0.25">
      <c r="A43" s="67"/>
    </row>
    <row r="44" spans="1:13" x14ac:dyDescent="0.25">
      <c r="A44" s="67"/>
    </row>
    <row r="45" spans="1:13" x14ac:dyDescent="0.25">
      <c r="A45" s="64"/>
    </row>
    <row r="46" spans="1:13" x14ac:dyDescent="0.25">
      <c r="A46" s="64"/>
    </row>
    <row r="47" spans="1:13" x14ac:dyDescent="0.25">
      <c r="A47" s="64"/>
    </row>
    <row r="48" spans="1:13" x14ac:dyDescent="0.25">
      <c r="A48" s="64"/>
    </row>
    <row r="49" spans="1:1" x14ac:dyDescent="0.25">
      <c r="A49" s="64"/>
    </row>
    <row r="50" spans="1:1" x14ac:dyDescent="0.25">
      <c r="A50" s="64"/>
    </row>
    <row r="51" spans="1:1" x14ac:dyDescent="0.25">
      <c r="A51" s="64"/>
    </row>
    <row r="52" spans="1:1" x14ac:dyDescent="0.25">
      <c r="A52" s="64"/>
    </row>
    <row r="53" spans="1:1" x14ac:dyDescent="0.25">
      <c r="A53" s="64"/>
    </row>
    <row r="54" spans="1:1" x14ac:dyDescent="0.25">
      <c r="A54" s="64"/>
    </row>
    <row r="55" spans="1:1" x14ac:dyDescent="0.25">
      <c r="A55" s="64"/>
    </row>
    <row r="56" spans="1:1" x14ac:dyDescent="0.25">
      <c r="A56" s="64"/>
    </row>
    <row r="57" spans="1:1" x14ac:dyDescent="0.25">
      <c r="A57" s="64"/>
    </row>
    <row r="58" spans="1:1" x14ac:dyDescent="0.25">
      <c r="A58" s="64"/>
    </row>
    <row r="59" spans="1:1" x14ac:dyDescent="0.25">
      <c r="A59" s="64"/>
    </row>
    <row r="60" spans="1:1" x14ac:dyDescent="0.25">
      <c r="A60" s="64"/>
    </row>
    <row r="61" spans="1:1" x14ac:dyDescent="0.25">
      <c r="A61" s="64"/>
    </row>
    <row r="62" spans="1:1" x14ac:dyDescent="0.25">
      <c r="A62" s="64"/>
    </row>
    <row r="63" spans="1:1" x14ac:dyDescent="0.25">
      <c r="A63" s="64"/>
    </row>
    <row r="64" spans="1:1" x14ac:dyDescent="0.25">
      <c r="A64" s="64"/>
    </row>
    <row r="65" spans="1:1" x14ac:dyDescent="0.25">
      <c r="A65" s="64"/>
    </row>
    <row r="66" spans="1:1" x14ac:dyDescent="0.25">
      <c r="A66" s="64"/>
    </row>
    <row r="67" spans="1:1" x14ac:dyDescent="0.25">
      <c r="A67" s="64"/>
    </row>
    <row r="68" spans="1:1" x14ac:dyDescent="0.25">
      <c r="A68" s="64"/>
    </row>
    <row r="69" spans="1:1" x14ac:dyDescent="0.25">
      <c r="A69" s="64"/>
    </row>
    <row r="70" spans="1:1" x14ac:dyDescent="0.25">
      <c r="A70" s="64"/>
    </row>
    <row r="71" spans="1:1" x14ac:dyDescent="0.25">
      <c r="A71" s="64"/>
    </row>
    <row r="72" spans="1:1" x14ac:dyDescent="0.25">
      <c r="A72" s="64"/>
    </row>
    <row r="73" spans="1:1" x14ac:dyDescent="0.25">
      <c r="A73" s="64"/>
    </row>
    <row r="74" spans="1:1" x14ac:dyDescent="0.25">
      <c r="A74" s="64"/>
    </row>
    <row r="75" spans="1:1" x14ac:dyDescent="0.25">
      <c r="A75" s="64"/>
    </row>
    <row r="76" spans="1:1" x14ac:dyDescent="0.25">
      <c r="A76" s="64"/>
    </row>
    <row r="77" spans="1:1" x14ac:dyDescent="0.25">
      <c r="A77" s="64"/>
    </row>
    <row r="78" spans="1:1" x14ac:dyDescent="0.25">
      <c r="A78" s="64"/>
    </row>
    <row r="79" spans="1:1" x14ac:dyDescent="0.25">
      <c r="A79" s="64"/>
    </row>
    <row r="80" spans="1:1" x14ac:dyDescent="0.25">
      <c r="A80" s="64"/>
    </row>
    <row r="81" spans="1:1" x14ac:dyDescent="0.25">
      <c r="A81" s="64"/>
    </row>
    <row r="82" spans="1:1" x14ac:dyDescent="0.25">
      <c r="A82" s="64"/>
    </row>
    <row r="83" spans="1:1" x14ac:dyDescent="0.25">
      <c r="A83" s="64"/>
    </row>
    <row r="84" spans="1:1" x14ac:dyDescent="0.25">
      <c r="A84" s="64"/>
    </row>
    <row r="85" spans="1:1" x14ac:dyDescent="0.25">
      <c r="A85" s="64"/>
    </row>
    <row r="86" spans="1:1" x14ac:dyDescent="0.25">
      <c r="A86" s="64"/>
    </row>
    <row r="87" spans="1:1" x14ac:dyDescent="0.25">
      <c r="A87" s="64"/>
    </row>
    <row r="88" spans="1:1" x14ac:dyDescent="0.25">
      <c r="A88" s="64"/>
    </row>
    <row r="89" spans="1:1" x14ac:dyDescent="0.25">
      <c r="A89" s="64"/>
    </row>
    <row r="90" spans="1:1" x14ac:dyDescent="0.25">
      <c r="A90" s="64"/>
    </row>
    <row r="91" spans="1:1" x14ac:dyDescent="0.25">
      <c r="A91" s="64"/>
    </row>
    <row r="92" spans="1:1" x14ac:dyDescent="0.25">
      <c r="A92" s="64"/>
    </row>
    <row r="93" spans="1:1" x14ac:dyDescent="0.25">
      <c r="A93" s="64"/>
    </row>
    <row r="94" spans="1:1" x14ac:dyDescent="0.25">
      <c r="A94" s="64"/>
    </row>
    <row r="95" spans="1:1" x14ac:dyDescent="0.25">
      <c r="A95" s="64"/>
    </row>
    <row r="96" spans="1:1" x14ac:dyDescent="0.25">
      <c r="A96" s="64"/>
    </row>
    <row r="97" spans="1:1" x14ac:dyDescent="0.25">
      <c r="A97" s="64"/>
    </row>
    <row r="98" spans="1:1" x14ac:dyDescent="0.25">
      <c r="A98" s="64"/>
    </row>
    <row r="99" spans="1:1" x14ac:dyDescent="0.25">
      <c r="A99" s="64"/>
    </row>
    <row r="100" spans="1:1" x14ac:dyDescent="0.25">
      <c r="A100" s="64"/>
    </row>
    <row r="101" spans="1:1" x14ac:dyDescent="0.25">
      <c r="A101" s="64"/>
    </row>
    <row r="102" spans="1:1" x14ac:dyDescent="0.25">
      <c r="A102" s="64"/>
    </row>
    <row r="103" spans="1:1" x14ac:dyDescent="0.25">
      <c r="A103" s="64"/>
    </row>
    <row r="104" spans="1:1" x14ac:dyDescent="0.25">
      <c r="A104" s="64"/>
    </row>
    <row r="105" spans="1:1" x14ac:dyDescent="0.25">
      <c r="A105" s="64"/>
    </row>
    <row r="106" spans="1:1" x14ac:dyDescent="0.25">
      <c r="A106" s="64"/>
    </row>
    <row r="107" spans="1:1" x14ac:dyDescent="0.25">
      <c r="A107" s="64"/>
    </row>
    <row r="108" spans="1:1" x14ac:dyDescent="0.25">
      <c r="A108" s="64"/>
    </row>
    <row r="109" spans="1:1" x14ac:dyDescent="0.25">
      <c r="A109" s="64"/>
    </row>
    <row r="110" spans="1:1" x14ac:dyDescent="0.25">
      <c r="A110" s="64"/>
    </row>
    <row r="111" spans="1:1" x14ac:dyDescent="0.25">
      <c r="A111" s="64"/>
    </row>
    <row r="112" spans="1:1" x14ac:dyDescent="0.25">
      <c r="A112" s="64"/>
    </row>
    <row r="113" spans="1:1" x14ac:dyDescent="0.25">
      <c r="A113" s="64"/>
    </row>
    <row r="114" spans="1:1" x14ac:dyDescent="0.25">
      <c r="A114" s="64"/>
    </row>
    <row r="115" spans="1:1" x14ac:dyDescent="0.25">
      <c r="A115" s="64"/>
    </row>
    <row r="116" spans="1:1" x14ac:dyDescent="0.25">
      <c r="A116" s="64"/>
    </row>
    <row r="117" spans="1:1" x14ac:dyDescent="0.25">
      <c r="A117" s="64"/>
    </row>
    <row r="118" spans="1:1" x14ac:dyDescent="0.25">
      <c r="A118" s="64"/>
    </row>
    <row r="119" spans="1:1" x14ac:dyDescent="0.25">
      <c r="A119" s="64"/>
    </row>
    <row r="120" spans="1:1" x14ac:dyDescent="0.25">
      <c r="A120" s="64"/>
    </row>
    <row r="121" spans="1:1" x14ac:dyDescent="0.25">
      <c r="A121" s="64"/>
    </row>
    <row r="122" spans="1:1" x14ac:dyDescent="0.25">
      <c r="A122" s="64"/>
    </row>
    <row r="123" spans="1:1" x14ac:dyDescent="0.25">
      <c r="A123" s="64"/>
    </row>
    <row r="124" spans="1:1" x14ac:dyDescent="0.25">
      <c r="A124" s="64"/>
    </row>
    <row r="125" spans="1:1" ht="15.75" thickBot="1" x14ac:dyDescent="0.3">
      <c r="A125" s="65"/>
    </row>
  </sheetData>
  <mergeCells count="9">
    <mergeCell ref="B15:G15"/>
    <mergeCell ref="B10:M10"/>
    <mergeCell ref="L13:M13"/>
    <mergeCell ref="J12:M12"/>
    <mergeCell ref="B1:H1"/>
    <mergeCell ref="B4:M4"/>
    <mergeCell ref="B5:M5"/>
    <mergeCell ref="B8:M8"/>
    <mergeCell ref="B9:M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K26"/>
    </sheetView>
  </sheetViews>
  <sheetFormatPr defaultRowHeight="15" x14ac:dyDescent="0.25"/>
  <cols>
    <col min="1" max="11" width="9.140625" style="63"/>
  </cols>
  <sheetData>
    <row r="1" spans="1:11" x14ac:dyDescent="0.25">
      <c r="A1" s="68" t="s">
        <v>0</v>
      </c>
      <c r="B1" s="68" t="s">
        <v>19</v>
      </c>
      <c r="C1" s="68" t="s">
        <v>1</v>
      </c>
      <c r="D1" s="68" t="s">
        <v>2</v>
      </c>
      <c r="E1" s="68" t="s">
        <v>3</v>
      </c>
      <c r="F1" s="68" t="s">
        <v>4</v>
      </c>
      <c r="G1" s="68" t="s">
        <v>5</v>
      </c>
      <c r="H1" s="68" t="s">
        <v>23</v>
      </c>
      <c r="I1" s="68" t="s">
        <v>6</v>
      </c>
      <c r="J1" s="68" t="s">
        <v>7</v>
      </c>
      <c r="K1" s="68" t="s">
        <v>8</v>
      </c>
    </row>
    <row r="2" spans="1:11" x14ac:dyDescent="0.25">
      <c r="A2" s="68">
        <v>1</v>
      </c>
      <c r="B2" s="68">
        <v>1</v>
      </c>
      <c r="C2" s="68">
        <v>222</v>
      </c>
      <c r="D2" s="68" t="s">
        <v>38</v>
      </c>
      <c r="E2" s="68" t="s">
        <v>39</v>
      </c>
      <c r="F2" s="68">
        <v>2000</v>
      </c>
      <c r="G2" s="68" t="s">
        <v>40</v>
      </c>
      <c r="H2" s="68" t="s">
        <v>41</v>
      </c>
      <c r="I2" s="68" t="s">
        <v>42</v>
      </c>
      <c r="J2" s="68" t="s">
        <v>43</v>
      </c>
      <c r="K2" s="68" t="s">
        <v>9</v>
      </c>
    </row>
    <row r="3" spans="1:11" x14ac:dyDescent="0.25">
      <c r="A3" s="68">
        <v>2</v>
      </c>
      <c r="B3" s="68">
        <v>2</v>
      </c>
      <c r="C3" s="68">
        <v>212</v>
      </c>
      <c r="D3" s="68" t="s">
        <v>44</v>
      </c>
      <c r="E3" s="68" t="s">
        <v>45</v>
      </c>
      <c r="F3" s="68">
        <v>2000</v>
      </c>
      <c r="G3" s="68" t="s">
        <v>40</v>
      </c>
      <c r="H3" s="68" t="s">
        <v>41</v>
      </c>
      <c r="I3" s="68" t="s">
        <v>46</v>
      </c>
      <c r="J3" s="68" t="s">
        <v>47</v>
      </c>
      <c r="K3" s="68" t="s">
        <v>48</v>
      </c>
    </row>
    <row r="4" spans="1:11" x14ac:dyDescent="0.25">
      <c r="A4" s="68">
        <v>3</v>
      </c>
      <c r="B4" s="68">
        <v>3</v>
      </c>
      <c r="C4" s="68">
        <v>208</v>
      </c>
      <c r="D4" s="68" t="s">
        <v>30</v>
      </c>
      <c r="E4" s="68" t="s">
        <v>49</v>
      </c>
      <c r="F4" s="68">
        <v>2000</v>
      </c>
      <c r="G4" s="68" t="s">
        <v>40</v>
      </c>
      <c r="H4" s="68" t="s">
        <v>41</v>
      </c>
      <c r="I4" s="68" t="s">
        <v>31</v>
      </c>
      <c r="J4" s="68" t="s">
        <v>50</v>
      </c>
      <c r="K4" s="68" t="s">
        <v>51</v>
      </c>
    </row>
    <row r="5" spans="1:11" x14ac:dyDescent="0.25">
      <c r="A5" s="68">
        <v>4</v>
      </c>
      <c r="B5" s="68">
        <v>4</v>
      </c>
      <c r="C5" s="68">
        <v>207</v>
      </c>
      <c r="D5" s="68" t="s">
        <v>52</v>
      </c>
      <c r="E5" s="68" t="s">
        <v>53</v>
      </c>
      <c r="F5" s="68">
        <v>2000</v>
      </c>
      <c r="G5" s="68" t="s">
        <v>40</v>
      </c>
      <c r="H5" s="68" t="s">
        <v>41</v>
      </c>
      <c r="I5" s="68" t="s">
        <v>54</v>
      </c>
      <c r="J5" s="68" t="s">
        <v>55</v>
      </c>
      <c r="K5" s="68" t="s">
        <v>56</v>
      </c>
    </row>
    <row r="6" spans="1:11" x14ac:dyDescent="0.25">
      <c r="A6" s="68">
        <v>5</v>
      </c>
      <c r="B6" s="68">
        <v>5</v>
      </c>
      <c r="C6" s="68">
        <v>201</v>
      </c>
      <c r="D6" s="68" t="s">
        <v>57</v>
      </c>
      <c r="E6" s="68" t="s">
        <v>53</v>
      </c>
      <c r="F6" s="68">
        <v>1987</v>
      </c>
      <c r="G6" s="68" t="s">
        <v>40</v>
      </c>
      <c r="H6" s="68" t="s">
        <v>41</v>
      </c>
      <c r="I6" s="68" t="s">
        <v>58</v>
      </c>
      <c r="J6" s="68" t="s">
        <v>59</v>
      </c>
      <c r="K6" s="68" t="s">
        <v>60</v>
      </c>
    </row>
    <row r="7" spans="1:11" x14ac:dyDescent="0.25">
      <c r="A7" s="68">
        <v>6</v>
      </c>
      <c r="B7" s="68">
        <v>6</v>
      </c>
      <c r="C7" s="68">
        <v>214</v>
      </c>
      <c r="D7" s="68" t="s">
        <v>61</v>
      </c>
      <c r="E7" s="68" t="s">
        <v>62</v>
      </c>
      <c r="F7" s="68">
        <v>2000</v>
      </c>
      <c r="G7" s="68" t="s">
        <v>40</v>
      </c>
      <c r="H7" s="68" t="s">
        <v>41</v>
      </c>
      <c r="I7" s="68" t="s">
        <v>63</v>
      </c>
      <c r="J7" s="68" t="s">
        <v>64</v>
      </c>
      <c r="K7" s="68" t="s">
        <v>65</v>
      </c>
    </row>
    <row r="8" spans="1:11" x14ac:dyDescent="0.25">
      <c r="A8" s="68">
        <v>7</v>
      </c>
      <c r="B8" s="68">
        <v>7</v>
      </c>
      <c r="C8" s="68">
        <v>223</v>
      </c>
      <c r="D8" s="68" t="s">
        <v>66</v>
      </c>
      <c r="E8" s="68" t="s">
        <v>67</v>
      </c>
      <c r="F8" s="68">
        <v>1982</v>
      </c>
      <c r="G8" s="68" t="s">
        <v>40</v>
      </c>
      <c r="H8" s="68" t="s">
        <v>41</v>
      </c>
      <c r="I8" s="68" t="s">
        <v>32</v>
      </c>
      <c r="J8" s="68" t="s">
        <v>68</v>
      </c>
      <c r="K8" s="68" t="s">
        <v>69</v>
      </c>
    </row>
    <row r="9" spans="1:11" x14ac:dyDescent="0.25">
      <c r="A9" s="68">
        <v>8</v>
      </c>
      <c r="B9" s="68">
        <v>8</v>
      </c>
      <c r="C9" s="68">
        <v>204</v>
      </c>
      <c r="D9" s="68" t="s">
        <v>70</v>
      </c>
      <c r="E9" s="68" t="s">
        <v>45</v>
      </c>
      <c r="F9" s="68">
        <v>1988</v>
      </c>
      <c r="G9" s="68" t="s">
        <v>40</v>
      </c>
      <c r="H9" s="68" t="s">
        <v>41</v>
      </c>
      <c r="I9" s="68" t="s">
        <v>33</v>
      </c>
      <c r="J9" s="68" t="s">
        <v>71</v>
      </c>
      <c r="K9" s="68" t="s">
        <v>72</v>
      </c>
    </row>
    <row r="10" spans="1:11" x14ac:dyDescent="0.25">
      <c r="A10" s="68">
        <v>9</v>
      </c>
      <c r="B10" s="68">
        <v>9</v>
      </c>
      <c r="C10" s="68">
        <v>217</v>
      </c>
      <c r="D10" s="68" t="s">
        <v>73</v>
      </c>
      <c r="E10" s="68" t="s">
        <v>62</v>
      </c>
      <c r="F10" s="68">
        <v>1991</v>
      </c>
      <c r="G10" s="68" t="s">
        <v>40</v>
      </c>
      <c r="H10" s="68" t="s">
        <v>41</v>
      </c>
      <c r="I10" s="68" t="s">
        <v>74</v>
      </c>
      <c r="J10" s="68" t="s">
        <v>75</v>
      </c>
      <c r="K10" s="68" t="s">
        <v>28</v>
      </c>
    </row>
    <row r="11" spans="1:11" x14ac:dyDescent="0.25">
      <c r="A11" s="68">
        <v>10</v>
      </c>
      <c r="B11" s="68">
        <v>10</v>
      </c>
      <c r="C11" s="68">
        <v>219</v>
      </c>
      <c r="D11" s="68" t="s">
        <v>76</v>
      </c>
      <c r="E11" s="68" t="s">
        <v>77</v>
      </c>
      <c r="F11" s="68">
        <v>1985</v>
      </c>
      <c r="G11" s="68" t="s">
        <v>40</v>
      </c>
      <c r="H11" s="68" t="s">
        <v>41</v>
      </c>
      <c r="I11" s="68" t="s">
        <v>78</v>
      </c>
      <c r="J11" s="68" t="s">
        <v>79</v>
      </c>
      <c r="K11" s="68" t="s">
        <v>29</v>
      </c>
    </row>
    <row r="12" spans="1:11" x14ac:dyDescent="0.25">
      <c r="A12" s="68">
        <v>11</v>
      </c>
      <c r="B12" s="68">
        <v>11</v>
      </c>
      <c r="C12" s="68">
        <v>218</v>
      </c>
      <c r="D12" s="68" t="s">
        <v>80</v>
      </c>
      <c r="E12" s="68" t="s">
        <v>45</v>
      </c>
      <c r="F12" s="68">
        <v>1994</v>
      </c>
      <c r="G12" s="68" t="s">
        <v>40</v>
      </c>
      <c r="H12" s="68" t="s">
        <v>41</v>
      </c>
      <c r="I12" s="68" t="s">
        <v>81</v>
      </c>
      <c r="J12" s="68" t="s">
        <v>82</v>
      </c>
      <c r="K12" s="68" t="s">
        <v>83</v>
      </c>
    </row>
    <row r="13" spans="1:11" x14ac:dyDescent="0.25">
      <c r="A13" s="68">
        <v>12</v>
      </c>
      <c r="B13" s="68">
        <v>12</v>
      </c>
      <c r="C13" s="68">
        <v>209</v>
      </c>
      <c r="D13" s="68" t="s">
        <v>30</v>
      </c>
      <c r="E13" s="68" t="s">
        <v>84</v>
      </c>
      <c r="F13" s="68">
        <v>2000</v>
      </c>
      <c r="G13" s="68" t="s">
        <v>40</v>
      </c>
      <c r="H13" s="68" t="s">
        <v>41</v>
      </c>
      <c r="I13" s="68" t="s">
        <v>85</v>
      </c>
      <c r="J13" s="68" t="s">
        <v>86</v>
      </c>
      <c r="K13" s="68" t="s">
        <v>87</v>
      </c>
    </row>
    <row r="14" spans="1:11" x14ac:dyDescent="0.25">
      <c r="A14" s="68">
        <v>13</v>
      </c>
      <c r="B14" s="68">
        <v>13</v>
      </c>
      <c r="C14" s="68">
        <v>215</v>
      </c>
      <c r="D14" s="68" t="s">
        <v>88</v>
      </c>
      <c r="E14" s="68" t="s">
        <v>89</v>
      </c>
      <c r="F14" s="68">
        <v>1988</v>
      </c>
      <c r="G14" s="68" t="s">
        <v>40</v>
      </c>
      <c r="H14" s="68" t="s">
        <v>41</v>
      </c>
      <c r="I14" s="68" t="s">
        <v>34</v>
      </c>
      <c r="J14" s="68" t="s">
        <v>90</v>
      </c>
      <c r="K14" s="68" t="s">
        <v>91</v>
      </c>
    </row>
    <row r="15" spans="1:11" x14ac:dyDescent="0.25">
      <c r="A15" s="68">
        <v>14</v>
      </c>
      <c r="B15" s="68">
        <v>14</v>
      </c>
      <c r="C15" s="68">
        <v>210</v>
      </c>
      <c r="D15" s="68" t="s">
        <v>92</v>
      </c>
      <c r="E15" s="68" t="s">
        <v>93</v>
      </c>
      <c r="F15" s="68">
        <v>1986</v>
      </c>
      <c r="G15" s="68" t="s">
        <v>40</v>
      </c>
      <c r="H15" s="68" t="s">
        <v>41</v>
      </c>
      <c r="I15" s="68" t="s">
        <v>94</v>
      </c>
      <c r="J15" s="68" t="s">
        <v>95</v>
      </c>
      <c r="K15" s="68" t="s">
        <v>96</v>
      </c>
    </row>
    <row r="16" spans="1:11" x14ac:dyDescent="0.25">
      <c r="A16" s="68">
        <v>15</v>
      </c>
      <c r="B16" s="68">
        <v>15</v>
      </c>
      <c r="C16" s="68">
        <v>224</v>
      </c>
      <c r="D16" s="68" t="s">
        <v>97</v>
      </c>
      <c r="E16" s="68" t="s">
        <v>98</v>
      </c>
      <c r="F16" s="68">
        <v>1981</v>
      </c>
      <c r="G16" s="68" t="s">
        <v>40</v>
      </c>
      <c r="H16" s="68" t="s">
        <v>41</v>
      </c>
      <c r="I16" s="68" t="s">
        <v>99</v>
      </c>
      <c r="J16" s="68" t="s">
        <v>100</v>
      </c>
      <c r="K16" s="68" t="s">
        <v>101</v>
      </c>
    </row>
    <row r="17" spans="1:11" x14ac:dyDescent="0.25">
      <c r="A17" s="68">
        <v>16</v>
      </c>
      <c r="B17" s="68">
        <v>16</v>
      </c>
      <c r="C17" s="68">
        <v>221</v>
      </c>
      <c r="D17" s="68" t="s">
        <v>102</v>
      </c>
      <c r="E17" s="68" t="s">
        <v>103</v>
      </c>
      <c r="F17" s="68">
        <v>1984</v>
      </c>
      <c r="G17" s="68" t="s">
        <v>40</v>
      </c>
      <c r="H17" s="68" t="s">
        <v>41</v>
      </c>
      <c r="I17" s="68" t="s">
        <v>104</v>
      </c>
      <c r="J17" s="68" t="s">
        <v>105</v>
      </c>
      <c r="K17" s="68" t="s">
        <v>106</v>
      </c>
    </row>
    <row r="18" spans="1:11" x14ac:dyDescent="0.25">
      <c r="A18" s="68">
        <v>17</v>
      </c>
      <c r="B18" s="68" t="s">
        <v>22</v>
      </c>
      <c r="C18" s="68">
        <v>211</v>
      </c>
      <c r="D18" s="68" t="s">
        <v>107</v>
      </c>
      <c r="E18" s="68" t="s">
        <v>108</v>
      </c>
      <c r="F18" s="68">
        <v>1980</v>
      </c>
      <c r="G18" s="68" t="s">
        <v>40</v>
      </c>
      <c r="H18" s="68" t="s">
        <v>41</v>
      </c>
      <c r="I18" s="68" t="s">
        <v>26</v>
      </c>
      <c r="J18" s="68" t="s">
        <v>27</v>
      </c>
      <c r="K18" s="68" t="s">
        <v>22</v>
      </c>
    </row>
    <row r="19" spans="1:11" x14ac:dyDescent="0.25">
      <c r="A19" s="68">
        <v>18</v>
      </c>
      <c r="B19" s="68" t="s">
        <v>22</v>
      </c>
      <c r="C19" s="68">
        <v>213</v>
      </c>
      <c r="D19" s="68" t="s">
        <v>109</v>
      </c>
      <c r="E19" s="68" t="s">
        <v>110</v>
      </c>
      <c r="F19" s="68">
        <v>1999</v>
      </c>
      <c r="G19" s="68" t="s">
        <v>40</v>
      </c>
      <c r="H19" s="68" t="s">
        <v>41</v>
      </c>
      <c r="I19" s="68" t="s">
        <v>26</v>
      </c>
      <c r="J19" s="68" t="s">
        <v>27</v>
      </c>
      <c r="K19" s="68" t="s">
        <v>22</v>
      </c>
    </row>
    <row r="20" spans="1:11" x14ac:dyDescent="0.25">
      <c r="A20" s="68">
        <v>19</v>
      </c>
      <c r="B20" s="68" t="s">
        <v>22</v>
      </c>
      <c r="C20" s="68">
        <v>206</v>
      </c>
      <c r="D20" s="68" t="s">
        <v>113</v>
      </c>
      <c r="E20" s="68" t="s">
        <v>18</v>
      </c>
      <c r="F20" s="68">
        <v>1986</v>
      </c>
      <c r="G20" s="68" t="s">
        <v>40</v>
      </c>
      <c r="H20" s="68" t="s">
        <v>41</v>
      </c>
      <c r="I20" s="68" t="s">
        <v>26</v>
      </c>
      <c r="J20" s="68" t="s">
        <v>27</v>
      </c>
      <c r="K20" s="68" t="s">
        <v>22</v>
      </c>
    </row>
    <row r="21" spans="1:11" x14ac:dyDescent="0.25">
      <c r="A21" s="68">
        <v>20</v>
      </c>
      <c r="B21" s="68" t="s">
        <v>22</v>
      </c>
      <c r="C21" s="68">
        <v>205</v>
      </c>
      <c r="D21" s="68" t="s">
        <v>114</v>
      </c>
      <c r="E21" s="68" t="s">
        <v>115</v>
      </c>
      <c r="F21" s="68">
        <v>2000</v>
      </c>
      <c r="G21" s="68" t="s">
        <v>40</v>
      </c>
      <c r="H21" s="68" t="s">
        <v>41</v>
      </c>
      <c r="I21" s="68" t="s">
        <v>26</v>
      </c>
      <c r="J21" s="68" t="s">
        <v>27</v>
      </c>
      <c r="K21" s="68" t="s">
        <v>22</v>
      </c>
    </row>
    <row r="22" spans="1:11" x14ac:dyDescent="0.25">
      <c r="A22" s="68">
        <v>21</v>
      </c>
      <c r="B22" s="68" t="s">
        <v>22</v>
      </c>
      <c r="C22" s="68">
        <v>202</v>
      </c>
      <c r="D22" s="68" t="s">
        <v>116</v>
      </c>
      <c r="E22" s="68" t="s">
        <v>67</v>
      </c>
      <c r="F22" s="68">
        <v>2000</v>
      </c>
      <c r="G22" s="68" t="s">
        <v>40</v>
      </c>
      <c r="H22" s="68" t="s">
        <v>41</v>
      </c>
      <c r="I22" s="68" t="s">
        <v>26</v>
      </c>
      <c r="J22" s="68" t="s">
        <v>27</v>
      </c>
      <c r="K22" s="68" t="s">
        <v>22</v>
      </c>
    </row>
    <row r="23" spans="1:11" x14ac:dyDescent="0.25">
      <c r="A23" s="68">
        <v>22</v>
      </c>
      <c r="B23" s="68" t="s">
        <v>22</v>
      </c>
      <c r="C23" s="68">
        <v>203</v>
      </c>
      <c r="D23" s="68" t="s">
        <v>117</v>
      </c>
      <c r="E23" s="68" t="s">
        <v>112</v>
      </c>
      <c r="F23" s="68">
        <v>1998</v>
      </c>
      <c r="G23" s="68" t="s">
        <v>40</v>
      </c>
      <c r="H23" s="68" t="s">
        <v>41</v>
      </c>
      <c r="I23" s="68" t="s">
        <v>26</v>
      </c>
      <c r="J23" s="68" t="s">
        <v>27</v>
      </c>
      <c r="K23" s="68" t="s">
        <v>22</v>
      </c>
    </row>
    <row r="24" spans="1:11" x14ac:dyDescent="0.25">
      <c r="A24" s="68">
        <v>23</v>
      </c>
      <c r="B24" s="68" t="s">
        <v>22</v>
      </c>
      <c r="C24" s="68">
        <v>216</v>
      </c>
      <c r="D24" s="68" t="s">
        <v>111</v>
      </c>
      <c r="E24" s="68" t="s">
        <v>112</v>
      </c>
      <c r="F24" s="68">
        <v>1991</v>
      </c>
      <c r="G24" s="68" t="s">
        <v>40</v>
      </c>
      <c r="H24" s="68" t="s">
        <v>41</v>
      </c>
      <c r="I24" s="68" t="s">
        <v>26</v>
      </c>
      <c r="J24" s="68" t="s">
        <v>27</v>
      </c>
      <c r="K24" s="68" t="s">
        <v>22</v>
      </c>
    </row>
    <row r="25" spans="1:11" x14ac:dyDescent="0.25">
      <c r="A25" s="68">
        <v>24</v>
      </c>
      <c r="B25" s="68" t="s">
        <v>22</v>
      </c>
      <c r="C25" s="68">
        <v>220</v>
      </c>
      <c r="D25" s="68" t="s">
        <v>118</v>
      </c>
      <c r="E25" s="68" t="s">
        <v>98</v>
      </c>
      <c r="F25" s="68">
        <v>1999</v>
      </c>
      <c r="G25" s="68" t="s">
        <v>40</v>
      </c>
      <c r="H25" s="68" t="s">
        <v>41</v>
      </c>
      <c r="I25" s="68" t="s">
        <v>26</v>
      </c>
      <c r="J25" s="68" t="s">
        <v>27</v>
      </c>
      <c r="K25" s="68" t="s">
        <v>22</v>
      </c>
    </row>
    <row r="26" spans="1:11" x14ac:dyDescent="0.25">
      <c r="A26" s="68">
        <v>25</v>
      </c>
      <c r="B26" s="68" t="s">
        <v>22</v>
      </c>
      <c r="C26" s="68">
        <v>225</v>
      </c>
      <c r="D26" s="68" t="s">
        <v>119</v>
      </c>
      <c r="E26" s="68" t="s">
        <v>18</v>
      </c>
      <c r="F26" s="68">
        <v>1981</v>
      </c>
      <c r="G26" s="68" t="s">
        <v>40</v>
      </c>
      <c r="H26" s="68" t="s">
        <v>41</v>
      </c>
      <c r="I26" s="68" t="s">
        <v>26</v>
      </c>
      <c r="J26" s="68" t="s">
        <v>27</v>
      </c>
      <c r="K26" s="6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Результаты</vt:lpstr>
      <vt:lpstr>Протокол!Заголовки_для_печати</vt:lpstr>
      <vt:lpstr>Протокол!Область_печати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2018-12-31T10:44:10Z</cp:lastPrinted>
  <dcterms:created xsi:type="dcterms:W3CDTF">2018-09-02T10:11:50Z</dcterms:created>
  <dcterms:modified xsi:type="dcterms:W3CDTF">2018-12-31T11:48:43Z</dcterms:modified>
</cp:coreProperties>
</file>