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OrAMI\Documents\Понемногу всему свету\Поздняков\Волкуша\2018-09-02 Горный кросс\"/>
    </mc:Choice>
  </mc:AlternateContent>
  <bookViews>
    <workbookView xWindow="0" yWindow="0" windowWidth="25200" windowHeight="11880" tabRatio="500"/>
  </bookViews>
  <sheets>
    <sheet name="Протокол" sheetId="1" r:id="rId1"/>
    <sheet name="Результаты" sheetId="2" r:id="rId2"/>
  </sheets>
  <definedNames>
    <definedName name="_xlnm.Print_Titles" localSheetId="0">Протокол!$19:$19</definedName>
  </definedNames>
  <calcPr calcId="162913"/>
</workbook>
</file>

<file path=xl/calcChain.xml><?xml version="1.0" encoding="utf-8"?>
<calcChain xmlns="http://schemas.openxmlformats.org/spreadsheetml/2006/main">
  <c r="G20" i="1" l="1"/>
  <c r="G22" i="1"/>
  <c r="G23" i="1"/>
  <c r="G24" i="1"/>
  <c r="G25" i="1"/>
  <c r="G26" i="1"/>
  <c r="G27" i="1"/>
  <c r="G28" i="1"/>
  <c r="G29" i="1"/>
  <c r="G21" i="1"/>
  <c r="B22" i="1" l="1"/>
  <c r="B23" i="1"/>
  <c r="B24" i="1"/>
  <c r="B25" i="1"/>
  <c r="B26" i="1"/>
  <c r="B27" i="1"/>
  <c r="B28" i="1"/>
  <c r="B29" i="1"/>
  <c r="B20" i="1"/>
  <c r="B21" i="1"/>
  <c r="C21" i="1" l="1"/>
  <c r="D21" i="1"/>
  <c r="I21" i="1"/>
  <c r="J21" i="1"/>
  <c r="K21" i="1"/>
  <c r="L21" i="1"/>
  <c r="M21" i="1"/>
  <c r="N21" i="1"/>
  <c r="O21" i="1"/>
  <c r="C22" i="1"/>
  <c r="D22" i="1"/>
  <c r="I22" i="1"/>
  <c r="J22" i="1"/>
  <c r="K22" i="1"/>
  <c r="L22" i="1"/>
  <c r="M22" i="1"/>
  <c r="N22" i="1"/>
  <c r="O22" i="1"/>
  <c r="C23" i="1"/>
  <c r="D23" i="1"/>
  <c r="I23" i="1"/>
  <c r="J23" i="1"/>
  <c r="K23" i="1"/>
  <c r="L23" i="1"/>
  <c r="M23" i="1"/>
  <c r="N23" i="1"/>
  <c r="O23" i="1"/>
  <c r="C24" i="1"/>
  <c r="D24" i="1"/>
  <c r="I24" i="1"/>
  <c r="J24" i="1"/>
  <c r="K24" i="1"/>
  <c r="L24" i="1"/>
  <c r="M24" i="1"/>
  <c r="N24" i="1"/>
  <c r="O24" i="1"/>
  <c r="C25" i="1"/>
  <c r="D25" i="1"/>
  <c r="I25" i="1"/>
  <c r="J25" i="1"/>
  <c r="K25" i="1"/>
  <c r="L25" i="1"/>
  <c r="M25" i="1"/>
  <c r="N25" i="1"/>
  <c r="O25" i="1"/>
  <c r="C26" i="1"/>
  <c r="D26" i="1"/>
  <c r="I26" i="1"/>
  <c r="J26" i="1"/>
  <c r="K26" i="1"/>
  <c r="L26" i="1"/>
  <c r="M26" i="1"/>
  <c r="N26" i="1"/>
  <c r="O26" i="1"/>
  <c r="C27" i="1"/>
  <c r="D27" i="1"/>
  <c r="I27" i="1"/>
  <c r="J27" i="1"/>
  <c r="K27" i="1"/>
  <c r="L27" i="1"/>
  <c r="M27" i="1"/>
  <c r="N27" i="1"/>
  <c r="O27" i="1"/>
  <c r="C28" i="1"/>
  <c r="D28" i="1"/>
  <c r="I28" i="1"/>
  <c r="J28" i="1"/>
  <c r="K28" i="1"/>
  <c r="L28" i="1"/>
  <c r="M28" i="1"/>
  <c r="N28" i="1"/>
  <c r="O28" i="1"/>
  <c r="C29" i="1"/>
  <c r="D29" i="1"/>
  <c r="I29" i="1"/>
  <c r="J29" i="1"/>
  <c r="K29" i="1"/>
  <c r="L29" i="1"/>
  <c r="M29" i="1"/>
  <c r="N29" i="1"/>
  <c r="O29" i="1"/>
  <c r="O20" i="1"/>
  <c r="N20" i="1"/>
  <c r="M20" i="1"/>
  <c r="L20" i="1"/>
  <c r="K20" i="1"/>
  <c r="J20" i="1"/>
  <c r="I20" i="1"/>
  <c r="D20" i="1"/>
  <c r="C20" i="1"/>
</calcChain>
</file>

<file path=xl/sharedStrings.xml><?xml version="1.0" encoding="utf-8"?>
<sst xmlns="http://schemas.openxmlformats.org/spreadsheetml/2006/main" count="135" uniqueCount="85">
  <si>
    <t>№</t>
  </si>
  <si>
    <t>Номер</t>
  </si>
  <si>
    <t>Фамилия</t>
  </si>
  <si>
    <t>Имя</t>
  </si>
  <si>
    <t>Год рождения</t>
  </si>
  <si>
    <t>Группа</t>
  </si>
  <si>
    <t>Результат</t>
  </si>
  <si>
    <t>Подробно</t>
  </si>
  <si>
    <t>Отставание</t>
  </si>
  <si>
    <t>+00,0</t>
  </si>
  <si>
    <t>Место</t>
  </si>
  <si>
    <t>1 круг</t>
  </si>
  <si>
    <t>2 круг</t>
  </si>
  <si>
    <t>3 круг</t>
  </si>
  <si>
    <t>4 круг</t>
  </si>
  <si>
    <t>5 круг</t>
  </si>
  <si>
    <t>Фамилия Имя</t>
  </si>
  <si>
    <t>ОФИЦИАЛЬНЫЙ ПРОТОКОЛ РЕЗУЛЬТАТОВ</t>
  </si>
  <si>
    <t>соревнования по бегу</t>
  </si>
  <si>
    <t>ТЕХНИЧЕСКИЕ ДАННЫЕ ТРАССЫ:</t>
  </si>
  <si>
    <t>ДЛИНА КРУГА:</t>
  </si>
  <si>
    <t>КРУГОВ:</t>
  </si>
  <si>
    <t>3000М</t>
  </si>
  <si>
    <t>ОСЕННИЙ ГОРНЫЙ КРОСС</t>
  </si>
  <si>
    <r>
      <t xml:space="preserve"> ДАТА ПРОВЕДЕНИЯ: </t>
    </r>
    <r>
      <rPr>
        <sz val="10"/>
        <color indexed="8"/>
        <rFont val="Calibri"/>
        <family val="2"/>
        <charset val="204"/>
      </rPr>
      <t>02 сентября 2018 года</t>
    </r>
  </si>
  <si>
    <t>ВК</t>
  </si>
  <si>
    <t>Ефремова</t>
  </si>
  <si>
    <t>Наталья</t>
  </si>
  <si>
    <t>Ж</t>
  </si>
  <si>
    <t>Семенова</t>
  </si>
  <si>
    <t>+2:03,0</t>
  </si>
  <si>
    <t>Анна</t>
  </si>
  <si>
    <t>Васина</t>
  </si>
  <si>
    <t>Д</t>
  </si>
  <si>
    <t>00:12:16,0</t>
  </si>
  <si>
    <t>11:12:16 (FINISH)</t>
  </si>
  <si>
    <t>Алексеева</t>
  </si>
  <si>
    <t>Дарья</t>
  </si>
  <si>
    <t>00:12:17,0</t>
  </si>
  <si>
    <t>11:12:17 (FINISH)</t>
  </si>
  <si>
    <t>+01,0</t>
  </si>
  <si>
    <t>Кудрина</t>
  </si>
  <si>
    <t>Анастасия</t>
  </si>
  <si>
    <t>00:13:01,0</t>
  </si>
  <si>
    <t>11:13:01 (FINISH)</t>
  </si>
  <si>
    <t>+45,0</t>
  </si>
  <si>
    <t>Варвара</t>
  </si>
  <si>
    <t>00:14:08,0</t>
  </si>
  <si>
    <t>11:14:08 (FINISH)</t>
  </si>
  <si>
    <t>+1:52,0</t>
  </si>
  <si>
    <t>Олеся</t>
  </si>
  <si>
    <t>00:14:18,0</t>
  </si>
  <si>
    <t>11:14:18 (FINISH)</t>
  </si>
  <si>
    <t>+2:02,0</t>
  </si>
  <si>
    <t>Кузнецова</t>
  </si>
  <si>
    <t>Тихомирова</t>
  </si>
  <si>
    <t>Дана</t>
  </si>
  <si>
    <t>00:14:19,0</t>
  </si>
  <si>
    <t>11:14:19 (FINISH)</t>
  </si>
  <si>
    <t>Лиштван</t>
  </si>
  <si>
    <t>София</t>
  </si>
  <si>
    <t>00:14:53,0</t>
  </si>
  <si>
    <t>11:14:53 (FINISH)</t>
  </si>
  <si>
    <t>+2:37,0</t>
  </si>
  <si>
    <t>Полина</t>
  </si>
  <si>
    <t>00:15:11,0</t>
  </si>
  <si>
    <t>11:15:11 (FINISH)</t>
  </si>
  <si>
    <t>+2:55,0</t>
  </si>
  <si>
    <t>Орехова</t>
  </si>
  <si>
    <t>Валерия</t>
  </si>
  <si>
    <t>00:17:13,0</t>
  </si>
  <si>
    <t>11:17:13 (FINISH)</t>
  </si>
  <si>
    <t>+4:57,0</t>
  </si>
  <si>
    <t>Смирнова</t>
  </si>
  <si>
    <t>Ксения</t>
  </si>
  <si>
    <t>00:19:13,0</t>
  </si>
  <si>
    <t>11:19:13 (FINISH)</t>
  </si>
  <si>
    <t>+6:57,0</t>
  </si>
  <si>
    <t>Место в возрастной группе</t>
  </si>
  <si>
    <t>Девушки, 3 КМ</t>
  </si>
  <si>
    <t>Чумоватова</t>
  </si>
  <si>
    <r>
      <t xml:space="preserve"> МЕСТО ПРОВЕДЕНИЯ: </t>
    </r>
    <r>
      <rPr>
        <sz val="10"/>
        <color indexed="8"/>
        <rFont val="Calibri"/>
        <family val="2"/>
        <charset val="204"/>
      </rPr>
      <t>Зона отдыха "Волкуша", г. Лыткарино, МО</t>
    </r>
  </si>
  <si>
    <t>Васильева</t>
  </si>
  <si>
    <t>Масс-старт     
Масс-старт</t>
  </si>
  <si>
    <r>
      <rPr>
        <b/>
        <sz val="10"/>
        <color indexed="8"/>
        <rFont val="Calibri"/>
        <family val="2"/>
        <charset val="204"/>
      </rPr>
      <t>НАЧАЛО:</t>
    </r>
    <r>
      <rPr>
        <sz val="10"/>
        <color indexed="8"/>
        <rFont val="Calibri"/>
        <family val="2"/>
        <charset val="204"/>
      </rPr>
      <t xml:space="preserve"> 11Ч 00М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</si>
</sst>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:ss"/>
    <numFmt numFmtId="165" formatCode="\+m:ss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indexed="8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164" fontId="16" fillId="0" borderId="16" xfId="0" applyNumberFormat="1" applyFont="1" applyFill="1" applyBorder="1" applyAlignment="1">
      <alignment horizontal="left" vertical="center" wrapText="1" indent="2"/>
    </xf>
    <xf numFmtId="165" fontId="16" fillId="0" borderId="17" xfId="0" applyNumberFormat="1" applyFont="1" applyBorder="1" applyAlignment="1">
      <alignment horizontal="right" vertical="center" wrapText="1" indent="2"/>
    </xf>
    <xf numFmtId="0" fontId="16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0" fillId="0" borderId="10" xfId="0" applyFont="1" applyBorder="1"/>
    <xf numFmtId="0" fontId="0" fillId="0" borderId="0" xfId="0" applyFont="1"/>
    <xf numFmtId="0" fontId="16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0" fillId="0" borderId="11" xfId="0" applyFont="1" applyBorder="1"/>
    <xf numFmtId="165" fontId="16" fillId="0" borderId="18" xfId="0" applyNumberFormat="1" applyFont="1" applyBorder="1" applyAlignment="1">
      <alignment horizontal="right" vertical="center" wrapText="1" indent="2"/>
    </xf>
    <xf numFmtId="0" fontId="16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0" fillId="0" borderId="12" xfId="0" applyFont="1" applyBorder="1"/>
    <xf numFmtId="164" fontId="16" fillId="0" borderId="20" xfId="0" applyNumberFormat="1" applyFont="1" applyFill="1" applyBorder="1" applyAlignment="1">
      <alignment horizontal="left" vertical="center" wrapText="1" indent="2"/>
    </xf>
    <xf numFmtId="165" fontId="16" fillId="0" borderId="21" xfId="0" applyNumberFormat="1" applyFont="1" applyBorder="1" applyAlignment="1">
      <alignment horizontal="right" vertical="center" wrapText="1" indent="2"/>
    </xf>
    <xf numFmtId="0" fontId="19" fillId="0" borderId="25" xfId="0" applyFont="1" applyFill="1" applyBorder="1" applyAlignment="1">
      <alignment wrapText="1"/>
    </xf>
    <xf numFmtId="0" fontId="19" fillId="0" borderId="0" xfId="0" applyFont="1" applyFill="1" applyBorder="1" applyAlignment="1">
      <alignment wrapText="1"/>
    </xf>
    <xf numFmtId="0" fontId="19" fillId="0" borderId="27" xfId="0" applyFont="1" applyFill="1" applyBorder="1" applyAlignment="1">
      <alignment wrapText="1"/>
    </xf>
    <xf numFmtId="0" fontId="19" fillId="0" borderId="28" xfId="0" applyFont="1" applyFill="1" applyBorder="1" applyAlignment="1">
      <alignment wrapText="1"/>
    </xf>
    <xf numFmtId="0" fontId="19" fillId="0" borderId="29" xfId="0" applyFont="1" applyFill="1" applyBorder="1" applyAlignment="1">
      <alignment wrapText="1"/>
    </xf>
    <xf numFmtId="0" fontId="19" fillId="0" borderId="0" xfId="0" applyFont="1" applyFill="1" applyAlignment="1">
      <alignment wrapText="1"/>
    </xf>
    <xf numFmtId="0" fontId="23" fillId="0" borderId="22" xfId="0" applyFont="1" applyFill="1" applyBorder="1" applyAlignment="1">
      <alignment vertical="center"/>
    </xf>
    <xf numFmtId="0" fontId="23" fillId="0" borderId="23" xfId="0" applyFont="1" applyFill="1" applyBorder="1" applyAlignment="1">
      <alignment vertical="center"/>
    </xf>
    <xf numFmtId="0" fontId="25" fillId="0" borderId="23" xfId="0" applyFont="1" applyFill="1" applyBorder="1" applyAlignment="1">
      <alignment vertical="center"/>
    </xf>
    <xf numFmtId="0" fontId="25" fillId="0" borderId="23" xfId="0" applyFont="1" applyFill="1" applyBorder="1" applyAlignment="1">
      <alignment horizontal="right" vertical="center"/>
    </xf>
    <xf numFmtId="0" fontId="23" fillId="0" borderId="23" xfId="0" applyFont="1" applyFill="1" applyBorder="1" applyAlignment="1">
      <alignment horizontal="left" vertical="center"/>
    </xf>
    <xf numFmtId="0" fontId="23" fillId="0" borderId="27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25" fillId="0" borderId="28" xfId="0" applyFont="1" applyFill="1" applyBorder="1" applyAlignment="1">
      <alignment horizontal="right" vertical="center"/>
    </xf>
    <xf numFmtId="0" fontId="23" fillId="0" borderId="28" xfId="0" applyFont="1" applyFill="1" applyBorder="1" applyAlignment="1">
      <alignment vertical="center"/>
    </xf>
    <xf numFmtId="0" fontId="0" fillId="0" borderId="23" xfId="0" applyBorder="1"/>
    <xf numFmtId="0" fontId="0" fillId="0" borderId="28" xfId="0" applyBorder="1"/>
    <xf numFmtId="0" fontId="23" fillId="0" borderId="31" xfId="0" applyFont="1" applyFill="1" applyBorder="1" applyAlignment="1">
      <alignment horizontal="left" vertical="center"/>
    </xf>
    <xf numFmtId="0" fontId="23" fillId="0" borderId="32" xfId="0" applyFont="1" applyFill="1" applyBorder="1" applyAlignment="1">
      <alignment horizontal="left" vertical="center"/>
    </xf>
    <xf numFmtId="0" fontId="23" fillId="0" borderId="33" xfId="0" applyFont="1" applyFill="1" applyBorder="1" applyAlignment="1">
      <alignment vertical="center"/>
    </xf>
    <xf numFmtId="0" fontId="25" fillId="0" borderId="33" xfId="0" applyFont="1" applyFill="1" applyBorder="1" applyAlignment="1">
      <alignment horizontal="left" vertical="center"/>
    </xf>
    <xf numFmtId="0" fontId="23" fillId="33" borderId="30" xfId="0" applyFont="1" applyFill="1" applyBorder="1" applyAlignment="1">
      <alignment vertical="center"/>
    </xf>
    <xf numFmtId="0" fontId="25" fillId="0" borderId="34" xfId="0" applyNumberFormat="1" applyFont="1" applyFill="1" applyBorder="1" applyAlignment="1">
      <alignment horizontal="right" vertical="center"/>
    </xf>
    <xf numFmtId="0" fontId="0" fillId="0" borderId="0" xfId="0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6" xfId="0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164" fontId="16" fillId="0" borderId="14" xfId="0" applyNumberFormat="1" applyFont="1" applyFill="1" applyBorder="1" applyAlignment="1">
      <alignment horizontal="left" vertical="center" wrapText="1" indent="2"/>
    </xf>
    <xf numFmtId="0" fontId="16" fillId="33" borderId="35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7" xfId="0" applyFont="1" applyFill="1" applyBorder="1" applyAlignment="1">
      <alignment horizontal="center" vertical="center" wrapText="1"/>
    </xf>
    <xf numFmtId="0" fontId="0" fillId="0" borderId="22" xfId="0" applyFont="1" applyBorder="1"/>
    <xf numFmtId="0" fontId="0" fillId="0" borderId="22" xfId="0" applyBorder="1"/>
    <xf numFmtId="0" fontId="0" fillId="0" borderId="25" xfId="0" applyBorder="1"/>
    <xf numFmtId="0" fontId="0" fillId="0" borderId="27" xfId="0" applyBorder="1"/>
    <xf numFmtId="0" fontId="0" fillId="0" borderId="0" xfId="0" applyAlignment="1">
      <alignment horizontal="right"/>
    </xf>
    <xf numFmtId="0" fontId="23" fillId="33" borderId="22" xfId="0" applyFont="1" applyFill="1" applyBorder="1" applyAlignment="1">
      <alignment horizontal="center" vertical="center"/>
    </xf>
    <xf numFmtId="0" fontId="23" fillId="33" borderId="23" xfId="0" applyFont="1" applyFill="1" applyBorder="1" applyAlignment="1">
      <alignment horizontal="center" vertical="center"/>
    </xf>
    <xf numFmtId="0" fontId="23" fillId="33" borderId="24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wrapText="1"/>
    </xf>
    <xf numFmtId="0" fontId="26" fillId="0" borderId="28" xfId="0" applyFont="1" applyFill="1" applyBorder="1" applyAlignment="1">
      <alignment horizontal="right" vertical="center"/>
    </xf>
    <xf numFmtId="0" fontId="25" fillId="0" borderId="29" xfId="0" applyFont="1" applyFill="1" applyBorder="1" applyAlignment="1">
      <alignment horizontal="right" vertical="center"/>
    </xf>
    <xf numFmtId="0" fontId="24" fillId="0" borderId="23" xfId="0" applyFont="1" applyFill="1" applyBorder="1" applyAlignment="1">
      <alignment horizontal="right" vertical="center"/>
    </xf>
    <xf numFmtId="0" fontId="24" fillId="0" borderId="24" xfId="0" applyFont="1" applyFill="1" applyBorder="1" applyAlignment="1">
      <alignment horizontal="right" vertical="center"/>
    </xf>
    <xf numFmtId="0" fontId="18" fillId="0" borderId="22" xfId="0" applyFont="1" applyFill="1" applyBorder="1" applyAlignment="1">
      <alignment horizontal="center" wrapText="1"/>
    </xf>
    <xf numFmtId="0" fontId="18" fillId="0" borderId="23" xfId="0" applyFont="1" applyFill="1" applyBorder="1" applyAlignment="1">
      <alignment horizont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26" xfId="0" applyFont="1" applyFill="1" applyBorder="1" applyAlignment="1">
      <alignment horizontal="center" wrapText="1"/>
    </xf>
    <xf numFmtId="0" fontId="22" fillId="0" borderId="0" xfId="0" applyFont="1" applyFill="1" applyAlignment="1">
      <alignment horizontal="center" wrapText="1"/>
    </xf>
    <xf numFmtId="0" fontId="23" fillId="0" borderId="38" xfId="0" applyFont="1" applyFill="1" applyBorder="1" applyAlignment="1">
      <alignment vertical="center"/>
    </xf>
    <xf numFmtId="0" fontId="0" fillId="0" borderId="39" xfId="0" applyBorder="1"/>
    <xf numFmtId="49" fontId="25" fillId="0" borderId="40" xfId="0" applyNumberFormat="1" applyFont="1" applyFill="1" applyBorder="1" applyAlignment="1">
      <alignment horizontal="right" vertic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781050</xdr:colOff>
      <xdr:row>2</xdr:row>
      <xdr:rowOff>180975</xdr:rowOff>
    </xdr:to>
    <xdr:pic>
      <xdr:nvPicPr>
        <xdr:cNvPr id="1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859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topLeftCell="B1" workbookViewId="0">
      <selection activeCell="P15" sqref="P15"/>
    </sheetView>
  </sheetViews>
  <sheetFormatPr defaultRowHeight="15" x14ac:dyDescent="0.25"/>
  <cols>
    <col min="1" max="1" width="0" hidden="1" customWidth="1"/>
    <col min="2" max="2" width="7.85546875" style="1" customWidth="1"/>
    <col min="3" max="3" width="8.7109375" style="1" customWidth="1"/>
    <col min="4" max="4" width="25.5703125" style="1" customWidth="1"/>
    <col min="5" max="5" width="21" hidden="1" customWidth="1"/>
    <col min="6" max="6" width="10.85546875" hidden="1" customWidth="1"/>
    <col min="7" max="7" width="11.7109375" style="1" customWidth="1"/>
    <col min="8" max="8" width="9.140625" hidden="1" customWidth="1"/>
    <col min="9" max="13" width="10.7109375" hidden="1" customWidth="1"/>
    <col min="14" max="14" width="12.85546875" style="1" customWidth="1"/>
    <col min="15" max="15" width="11.85546875" style="1" customWidth="1"/>
  </cols>
  <sheetData>
    <row r="1" spans="2:15" ht="15.75" x14ac:dyDescent="0.25">
      <c r="B1" s="66"/>
      <c r="C1" s="67"/>
      <c r="D1" s="67"/>
      <c r="E1" s="67"/>
      <c r="F1" s="67"/>
      <c r="G1" s="67"/>
      <c r="H1" s="67"/>
      <c r="I1" s="35"/>
      <c r="J1" s="35"/>
      <c r="K1" s="35"/>
      <c r="L1" s="35"/>
      <c r="M1" s="35"/>
      <c r="N1" s="44"/>
      <c r="O1" s="45"/>
    </row>
    <row r="2" spans="2:15" x14ac:dyDescent="0.25">
      <c r="B2" s="20"/>
      <c r="C2" s="21"/>
      <c r="D2" s="21"/>
      <c r="E2" s="21"/>
      <c r="F2" s="21"/>
      <c r="G2" s="21"/>
      <c r="H2" s="21"/>
      <c r="I2" s="43"/>
      <c r="J2" s="43"/>
      <c r="K2" s="43"/>
      <c r="L2" s="43"/>
      <c r="M2" s="43"/>
      <c r="N2" s="46"/>
      <c r="O2" s="47"/>
    </row>
    <row r="3" spans="2:15" x14ac:dyDescent="0.25">
      <c r="B3" s="20"/>
      <c r="C3" s="21"/>
      <c r="D3" s="21"/>
      <c r="E3" s="21"/>
      <c r="F3" s="21"/>
      <c r="G3" s="21"/>
      <c r="H3" s="21"/>
      <c r="I3" s="43"/>
      <c r="J3" s="43"/>
      <c r="K3" s="43"/>
      <c r="L3" s="43"/>
      <c r="M3" s="43"/>
      <c r="N3" s="46"/>
      <c r="O3" s="47"/>
    </row>
    <row r="4" spans="2:15" ht="26.25" customHeight="1" x14ac:dyDescent="0.4">
      <c r="B4" s="68" t="s">
        <v>23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70"/>
    </row>
    <row r="5" spans="2:15" ht="15.75" customHeight="1" x14ac:dyDescent="0.25">
      <c r="B5" s="71" t="s">
        <v>18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/>
    </row>
    <row r="6" spans="2:15" ht="15.75" thickBo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4"/>
    </row>
    <row r="7" spans="2:15" x14ac:dyDescent="0.25">
      <c r="B7" s="25"/>
      <c r="C7" s="25"/>
      <c r="D7" s="25"/>
      <c r="E7" s="25"/>
      <c r="F7" s="25"/>
      <c r="G7" s="25"/>
      <c r="H7" s="25"/>
    </row>
    <row r="8" spans="2:15" ht="15.75" customHeight="1" x14ac:dyDescent="0.25">
      <c r="B8" s="74" t="s">
        <v>17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2:15" ht="15.75" customHeight="1" x14ac:dyDescent="0.25">
      <c r="B9" s="61" t="s">
        <v>83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</row>
    <row r="10" spans="2:15" ht="15.75" customHeight="1" x14ac:dyDescent="0.25">
      <c r="B10" s="61" t="s">
        <v>79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5" ht="15.75" thickBot="1" x14ac:dyDescent="0.3">
      <c r="B11" s="48"/>
      <c r="C11" s="48"/>
      <c r="D11" s="48"/>
      <c r="E11" s="48"/>
      <c r="F11" s="48"/>
      <c r="G11" s="48"/>
      <c r="H11" s="48"/>
      <c r="I11" s="43"/>
      <c r="J11" s="43"/>
      <c r="K11" s="43"/>
      <c r="L11" s="43"/>
      <c r="M11" s="43"/>
      <c r="N11" s="46"/>
      <c r="O11" s="46"/>
    </row>
    <row r="12" spans="2:15" x14ac:dyDescent="0.25">
      <c r="B12" s="26" t="s">
        <v>81</v>
      </c>
      <c r="C12" s="27"/>
      <c r="D12" s="28"/>
      <c r="E12" s="29"/>
      <c r="F12" s="30"/>
      <c r="G12" s="30"/>
      <c r="H12" s="35"/>
      <c r="I12" s="35"/>
      <c r="J12" s="64" t="s">
        <v>84</v>
      </c>
      <c r="K12" s="64"/>
      <c r="L12" s="64"/>
      <c r="M12" s="64"/>
      <c r="N12" s="64"/>
      <c r="O12" s="65"/>
    </row>
    <row r="13" spans="2:15" ht="15.75" thickBot="1" x14ac:dyDescent="0.3">
      <c r="B13" s="31" t="s">
        <v>24</v>
      </c>
      <c r="C13" s="32"/>
      <c r="D13" s="32"/>
      <c r="E13" s="33"/>
      <c r="F13" s="34"/>
      <c r="G13" s="34"/>
      <c r="H13" s="36"/>
      <c r="I13" s="36"/>
      <c r="J13" s="36"/>
      <c r="K13" s="36"/>
      <c r="L13" s="36"/>
      <c r="M13" s="36"/>
      <c r="N13" s="62"/>
      <c r="O13" s="63"/>
    </row>
    <row r="14" spans="2:15" ht="15.75" thickBot="1" x14ac:dyDescent="0.3"/>
    <row r="15" spans="2:15" x14ac:dyDescent="0.25">
      <c r="B15" s="58" t="s">
        <v>19</v>
      </c>
      <c r="C15" s="59"/>
      <c r="D15" s="59"/>
      <c r="E15" s="59"/>
      <c r="F15" s="59"/>
      <c r="G15" s="60"/>
      <c r="H15" s="41"/>
    </row>
    <row r="16" spans="2:15" x14ac:dyDescent="0.25">
      <c r="B16" s="37" t="s">
        <v>20</v>
      </c>
      <c r="C16" s="75"/>
      <c r="D16" s="75"/>
      <c r="E16" s="76"/>
      <c r="F16" s="76"/>
      <c r="G16" s="77" t="s">
        <v>22</v>
      </c>
      <c r="H16" s="1"/>
      <c r="N16"/>
      <c r="O16"/>
    </row>
    <row r="17" spans="1:15" ht="15.75" thickBot="1" x14ac:dyDescent="0.3">
      <c r="B17" s="38" t="s">
        <v>21</v>
      </c>
      <c r="C17" s="39"/>
      <c r="D17" s="40"/>
      <c r="E17" s="36"/>
      <c r="F17" s="36"/>
      <c r="G17" s="42">
        <v>1</v>
      </c>
      <c r="H17" s="1"/>
      <c r="N17"/>
      <c r="O17"/>
    </row>
    <row r="18" spans="1:15" ht="15.75" thickBot="1" x14ac:dyDescent="0.3"/>
    <row r="19" spans="1:15" s="8" customFormat="1" ht="37.5" customHeight="1" thickBot="1" x14ac:dyDescent="0.3">
      <c r="A19" s="53" t="s">
        <v>0</v>
      </c>
      <c r="B19" s="50" t="s">
        <v>10</v>
      </c>
      <c r="C19" s="51" t="s">
        <v>1</v>
      </c>
      <c r="D19" s="51" t="s">
        <v>16</v>
      </c>
      <c r="E19" s="51" t="s">
        <v>2</v>
      </c>
      <c r="F19" s="51" t="s">
        <v>3</v>
      </c>
      <c r="G19" s="51" t="s">
        <v>4</v>
      </c>
      <c r="H19" s="51" t="s">
        <v>5</v>
      </c>
      <c r="I19" s="51" t="s">
        <v>11</v>
      </c>
      <c r="J19" s="51" t="s">
        <v>12</v>
      </c>
      <c r="K19" s="51" t="s">
        <v>13</v>
      </c>
      <c r="L19" s="51" t="s">
        <v>14</v>
      </c>
      <c r="M19" s="51" t="s">
        <v>15</v>
      </c>
      <c r="N19" s="51" t="s">
        <v>6</v>
      </c>
      <c r="O19" s="52" t="s">
        <v>8</v>
      </c>
    </row>
    <row r="20" spans="1:15" x14ac:dyDescent="0.25">
      <c r="A20" s="54">
        <v>1</v>
      </c>
      <c r="B20" s="9" t="str">
        <f>Результаты!B2</f>
        <v>ВК</v>
      </c>
      <c r="C20" s="10">
        <f>Результаты!C2</f>
        <v>506</v>
      </c>
      <c r="D20" s="11" t="str">
        <f>CONCATENATE(Результаты!D2," ",Результаты!E2)</f>
        <v>Чумоватова Анна</v>
      </c>
      <c r="E20" s="11" t="s">
        <v>26</v>
      </c>
      <c r="F20" s="10" t="s">
        <v>27</v>
      </c>
      <c r="G20" s="10">
        <f>Результаты!F2</f>
        <v>2001</v>
      </c>
      <c r="H20" s="12" t="s">
        <v>28</v>
      </c>
      <c r="I20" s="10" t="str">
        <f>MID(Результаты!I2,1,8)</f>
        <v>11:12:16</v>
      </c>
      <c r="J20" s="10" t="str">
        <f>MID(Результаты!I2,20,8)</f>
        <v/>
      </c>
      <c r="K20" s="10" t="str">
        <f>MID(Результаты!I2,39,8)</f>
        <v/>
      </c>
      <c r="L20" s="10" t="str">
        <f>MID(Результаты!I2,58,8)</f>
        <v/>
      </c>
      <c r="M20" s="10" t="str">
        <f>MID(Результаты!I2,77,8)</f>
        <v/>
      </c>
      <c r="N20" s="49" t="str">
        <f>Результаты!H2</f>
        <v>00:12:16,0</v>
      </c>
      <c r="O20" s="13" t="str">
        <f>Результаты!J2</f>
        <v>+00,0</v>
      </c>
    </row>
    <row r="21" spans="1:15" x14ac:dyDescent="0.25">
      <c r="A21" s="55">
        <v>2</v>
      </c>
      <c r="B21" s="4">
        <f>Результаты!B3</f>
        <v>1</v>
      </c>
      <c r="C21" s="5">
        <f>Результаты!C3</f>
        <v>509</v>
      </c>
      <c r="D21" s="6" t="str">
        <f>CONCATENATE(Результаты!D3," ",Результаты!E3)</f>
        <v>Алексеева Дарья</v>
      </c>
      <c r="E21" s="6" t="s">
        <v>26</v>
      </c>
      <c r="F21" s="5" t="s">
        <v>27</v>
      </c>
      <c r="G21" s="5">
        <f>Результаты!F3</f>
        <v>2002</v>
      </c>
      <c r="H21" s="7" t="s">
        <v>28</v>
      </c>
      <c r="I21" s="5" t="str">
        <f>MID(Результаты!I3,1,8)</f>
        <v>11:12:17</v>
      </c>
      <c r="J21" s="5" t="str">
        <f>MID(Результаты!I3,20,8)</f>
        <v/>
      </c>
      <c r="K21" s="5" t="str">
        <f>MID(Результаты!I3,39,8)</f>
        <v/>
      </c>
      <c r="L21" s="5" t="str">
        <f>MID(Результаты!I3,58,8)</f>
        <v/>
      </c>
      <c r="M21" s="5" t="str">
        <f>MID(Результаты!I3,77,8)</f>
        <v/>
      </c>
      <c r="N21" s="2" t="str">
        <f>Результаты!H3</f>
        <v>00:12:17,0</v>
      </c>
      <c r="O21" s="3" t="str">
        <f>Результаты!J3</f>
        <v>+01,0</v>
      </c>
    </row>
    <row r="22" spans="1:15" x14ac:dyDescent="0.25">
      <c r="A22" s="55">
        <v>3</v>
      </c>
      <c r="B22" s="4">
        <f>Результаты!B4</f>
        <v>2</v>
      </c>
      <c r="C22" s="5">
        <f>Результаты!C4</f>
        <v>505</v>
      </c>
      <c r="D22" s="6" t="str">
        <f>CONCATENATE(Результаты!D4," ",Результаты!E4)</f>
        <v>Кудрина Анастасия</v>
      </c>
      <c r="E22" s="6" t="s">
        <v>26</v>
      </c>
      <c r="F22" s="5" t="s">
        <v>27</v>
      </c>
      <c r="G22" s="5">
        <f>Результаты!F4</f>
        <v>2002</v>
      </c>
      <c r="H22" s="7" t="s">
        <v>28</v>
      </c>
      <c r="I22" s="5" t="str">
        <f>MID(Результаты!I4,1,8)</f>
        <v>11:13:01</v>
      </c>
      <c r="J22" s="5" t="str">
        <f>MID(Результаты!I4,20,8)</f>
        <v/>
      </c>
      <c r="K22" s="5" t="str">
        <f>MID(Результаты!I4,39,8)</f>
        <v/>
      </c>
      <c r="L22" s="5" t="str">
        <f>MID(Результаты!I4,58,8)</f>
        <v/>
      </c>
      <c r="M22" s="5" t="str">
        <f>MID(Результаты!I4,77,8)</f>
        <v/>
      </c>
      <c r="N22" s="2" t="str">
        <f>Результаты!H4</f>
        <v>00:13:01,0</v>
      </c>
      <c r="O22" s="3" t="str">
        <f>Результаты!J4</f>
        <v>+45,0</v>
      </c>
    </row>
    <row r="23" spans="1:15" x14ac:dyDescent="0.25">
      <c r="A23" s="55">
        <v>4</v>
      </c>
      <c r="B23" s="4">
        <f>Результаты!B5</f>
        <v>3</v>
      </c>
      <c r="C23" s="5">
        <f>Результаты!C5</f>
        <v>501</v>
      </c>
      <c r="D23" s="6" t="str">
        <f>CONCATENATE(Результаты!D5," ",Результаты!E5)</f>
        <v>Васина Варвара</v>
      </c>
      <c r="E23" s="6" t="s">
        <v>26</v>
      </c>
      <c r="F23" s="5" t="s">
        <v>27</v>
      </c>
      <c r="G23" s="5">
        <f>Результаты!F5</f>
        <v>2008</v>
      </c>
      <c r="H23" s="7" t="s">
        <v>28</v>
      </c>
      <c r="I23" s="5" t="str">
        <f>MID(Результаты!I5,1,8)</f>
        <v>11:14:08</v>
      </c>
      <c r="J23" s="5" t="str">
        <f>MID(Результаты!I5,20,8)</f>
        <v/>
      </c>
      <c r="K23" s="5" t="str">
        <f>MID(Результаты!I5,39,8)</f>
        <v/>
      </c>
      <c r="L23" s="5" t="str">
        <f>MID(Результаты!I5,58,8)</f>
        <v/>
      </c>
      <c r="M23" s="5" t="str">
        <f>MID(Результаты!I5,77,8)</f>
        <v/>
      </c>
      <c r="N23" s="2" t="str">
        <f>Результаты!H5</f>
        <v>00:14:08,0</v>
      </c>
      <c r="O23" s="3" t="str">
        <f>Результаты!J5</f>
        <v>+1:52,0</v>
      </c>
    </row>
    <row r="24" spans="1:15" x14ac:dyDescent="0.25">
      <c r="A24" s="55">
        <v>5</v>
      </c>
      <c r="B24" s="4">
        <f>Результаты!B6</f>
        <v>4</v>
      </c>
      <c r="C24" s="5">
        <f>Результаты!C6</f>
        <v>511</v>
      </c>
      <c r="D24" s="6" t="str">
        <f>CONCATENATE(Результаты!D6," ",Результаты!E6)</f>
        <v>Семенова Олеся</v>
      </c>
      <c r="E24" s="6" t="s">
        <v>26</v>
      </c>
      <c r="F24" s="5" t="s">
        <v>27</v>
      </c>
      <c r="G24" s="5">
        <f>Результаты!F6</f>
        <v>2004</v>
      </c>
      <c r="H24" s="7" t="s">
        <v>28</v>
      </c>
      <c r="I24" s="5" t="str">
        <f>MID(Результаты!I6,1,8)</f>
        <v>11:14:18</v>
      </c>
      <c r="J24" s="5" t="str">
        <f>MID(Результаты!I6,20,8)</f>
        <v/>
      </c>
      <c r="K24" s="5" t="str">
        <f>MID(Результаты!I6,39,8)</f>
        <v/>
      </c>
      <c r="L24" s="5" t="str">
        <f>MID(Результаты!I6,58,8)</f>
        <v/>
      </c>
      <c r="M24" s="5" t="str">
        <f>MID(Результаты!I6,77,8)</f>
        <v/>
      </c>
      <c r="N24" s="2" t="str">
        <f>Результаты!H6</f>
        <v>00:14:18,0</v>
      </c>
      <c r="O24" s="3" t="str">
        <f>Результаты!J6</f>
        <v>+2:02,0</v>
      </c>
    </row>
    <row r="25" spans="1:15" x14ac:dyDescent="0.25">
      <c r="A25" s="55">
        <v>6</v>
      </c>
      <c r="B25" s="4">
        <f>Результаты!B7</f>
        <v>5</v>
      </c>
      <c r="C25" s="5">
        <f>Результаты!C7</f>
        <v>508</v>
      </c>
      <c r="D25" s="6" t="str">
        <f>CONCATENATE(Результаты!D7," ",Результаты!E7)</f>
        <v>Кузнецова Варвара</v>
      </c>
      <c r="E25" s="6" t="s">
        <v>26</v>
      </c>
      <c r="F25" s="5" t="s">
        <v>27</v>
      </c>
      <c r="G25" s="5">
        <f>Результаты!F7</f>
        <v>2010</v>
      </c>
      <c r="H25" s="7" t="s">
        <v>28</v>
      </c>
      <c r="I25" s="5" t="str">
        <f>MID(Результаты!I7,1,8)</f>
        <v>11:14:18</v>
      </c>
      <c r="J25" s="5" t="str">
        <f>MID(Результаты!I7,20,8)</f>
        <v/>
      </c>
      <c r="K25" s="5" t="str">
        <f>MID(Результаты!I7,39,8)</f>
        <v/>
      </c>
      <c r="L25" s="5" t="str">
        <f>MID(Результаты!I7,58,8)</f>
        <v/>
      </c>
      <c r="M25" s="5" t="str">
        <f>MID(Результаты!I7,77,8)</f>
        <v/>
      </c>
      <c r="N25" s="2" t="str">
        <f>Результаты!H7</f>
        <v>00:14:18,0</v>
      </c>
      <c r="O25" s="3" t="str">
        <f>Результаты!J7</f>
        <v>+2:02,0</v>
      </c>
    </row>
    <row r="26" spans="1:15" x14ac:dyDescent="0.25">
      <c r="A26" s="55">
        <v>7</v>
      </c>
      <c r="B26" s="4">
        <f>Результаты!B8</f>
        <v>6</v>
      </c>
      <c r="C26" s="5">
        <f>Результаты!C8</f>
        <v>504</v>
      </c>
      <c r="D26" s="6" t="str">
        <f>CONCATENATE(Результаты!D8," ",Результаты!E8)</f>
        <v>Тихомирова Дана</v>
      </c>
      <c r="E26" s="6" t="s">
        <v>26</v>
      </c>
      <c r="F26" s="5" t="s">
        <v>27</v>
      </c>
      <c r="G26" s="5">
        <f>Результаты!F8</f>
        <v>2006</v>
      </c>
      <c r="H26" s="7" t="s">
        <v>28</v>
      </c>
      <c r="I26" s="5" t="str">
        <f>MID(Результаты!I8,1,8)</f>
        <v>11:14:19</v>
      </c>
      <c r="J26" s="5" t="str">
        <f>MID(Результаты!I8,20,8)</f>
        <v/>
      </c>
      <c r="K26" s="5" t="str">
        <f>MID(Результаты!I8,39,8)</f>
        <v/>
      </c>
      <c r="L26" s="5" t="str">
        <f>MID(Результаты!I8,58,8)</f>
        <v/>
      </c>
      <c r="M26" s="5" t="str">
        <f>MID(Результаты!I8,77,8)</f>
        <v/>
      </c>
      <c r="N26" s="2" t="str">
        <f>Результаты!H8</f>
        <v>00:14:19,0</v>
      </c>
      <c r="O26" s="3" t="str">
        <f>Результаты!J8</f>
        <v>+2:03,0</v>
      </c>
    </row>
    <row r="27" spans="1:15" x14ac:dyDescent="0.25">
      <c r="A27" s="55">
        <v>8</v>
      </c>
      <c r="B27" s="4">
        <f>Результаты!B9</f>
        <v>7</v>
      </c>
      <c r="C27" s="5">
        <f>Результаты!C9</f>
        <v>503</v>
      </c>
      <c r="D27" s="6" t="str">
        <f>CONCATENATE(Результаты!D9," ",Результаты!E9)</f>
        <v>Лиштван София</v>
      </c>
      <c r="E27" s="6" t="s">
        <v>26</v>
      </c>
      <c r="F27" s="5" t="s">
        <v>27</v>
      </c>
      <c r="G27" s="5">
        <f>Результаты!F9</f>
        <v>2008</v>
      </c>
      <c r="H27" s="7" t="s">
        <v>28</v>
      </c>
      <c r="I27" s="5" t="str">
        <f>MID(Результаты!I9,1,8)</f>
        <v>11:14:53</v>
      </c>
      <c r="J27" s="5" t="str">
        <f>MID(Результаты!I9,20,8)</f>
        <v/>
      </c>
      <c r="K27" s="5" t="str">
        <f>MID(Результаты!I9,39,8)</f>
        <v/>
      </c>
      <c r="L27" s="5" t="str">
        <f>MID(Результаты!I9,58,8)</f>
        <v/>
      </c>
      <c r="M27" s="5" t="str">
        <f>MID(Результаты!I9,77,8)</f>
        <v/>
      </c>
      <c r="N27" s="2" t="str">
        <f>Результаты!H9</f>
        <v>00:14:53,0</v>
      </c>
      <c r="O27" s="3" t="str">
        <f>Результаты!J9</f>
        <v>+2:37,0</v>
      </c>
    </row>
    <row r="28" spans="1:15" x14ac:dyDescent="0.25">
      <c r="A28" s="55">
        <v>9</v>
      </c>
      <c r="B28" s="4" t="str">
        <f>Результаты!B10</f>
        <v>ВК</v>
      </c>
      <c r="C28" s="5">
        <f>Результаты!C10</f>
        <v>507</v>
      </c>
      <c r="D28" s="6" t="str">
        <f>CONCATENATE(Результаты!D10," ",Результаты!E10)</f>
        <v>Васильева Полина</v>
      </c>
      <c r="E28" s="6" t="s">
        <v>26</v>
      </c>
      <c r="F28" s="5" t="s">
        <v>27</v>
      </c>
      <c r="G28" s="5">
        <f>Результаты!F10</f>
        <v>2000</v>
      </c>
      <c r="H28" s="7" t="s">
        <v>28</v>
      </c>
      <c r="I28" s="5" t="str">
        <f>MID(Результаты!I10,1,8)</f>
        <v>11:15:11</v>
      </c>
      <c r="J28" s="5" t="str">
        <f>MID(Результаты!I10,20,8)</f>
        <v/>
      </c>
      <c r="K28" s="5" t="str">
        <f>MID(Результаты!I10,39,8)</f>
        <v/>
      </c>
      <c r="L28" s="5" t="str">
        <f>MID(Результаты!I10,58,8)</f>
        <v/>
      </c>
      <c r="M28" s="5" t="str">
        <f>MID(Результаты!I10,77,8)</f>
        <v/>
      </c>
      <c r="N28" s="2" t="str">
        <f>Результаты!H10</f>
        <v>00:15:11,0</v>
      </c>
      <c r="O28" s="3" t="str">
        <f>Результаты!J10</f>
        <v>+2:55,0</v>
      </c>
    </row>
    <row r="29" spans="1:15" ht="15.75" thickBot="1" x14ac:dyDescent="0.3">
      <c r="A29" s="56">
        <v>10</v>
      </c>
      <c r="B29" s="14">
        <f>Результаты!B11</f>
        <v>8</v>
      </c>
      <c r="C29" s="15">
        <f>Результаты!C11</f>
        <v>502</v>
      </c>
      <c r="D29" s="16" t="str">
        <f>CONCATENATE(Результаты!D11," ",Результаты!E11)</f>
        <v>Орехова Валерия</v>
      </c>
      <c r="E29" s="16" t="s">
        <v>26</v>
      </c>
      <c r="F29" s="15" t="s">
        <v>27</v>
      </c>
      <c r="G29" s="15">
        <f>Результаты!F11</f>
        <v>2008</v>
      </c>
      <c r="H29" s="17" t="s">
        <v>28</v>
      </c>
      <c r="I29" s="15" t="str">
        <f>MID(Результаты!I11,1,8)</f>
        <v>11:17:13</v>
      </c>
      <c r="J29" s="15" t="str">
        <f>MID(Результаты!I11,20,8)</f>
        <v/>
      </c>
      <c r="K29" s="15" t="str">
        <f>MID(Результаты!I11,39,8)</f>
        <v/>
      </c>
      <c r="L29" s="15" t="str">
        <f>MID(Результаты!I11,58,8)</f>
        <v/>
      </c>
      <c r="M29" s="15" t="str">
        <f>MID(Результаты!I11,77,8)</f>
        <v/>
      </c>
      <c r="N29" s="18" t="str">
        <f>Результаты!H11</f>
        <v>00:17:13,0</v>
      </c>
      <c r="O29" s="19" t="str">
        <f>Результаты!J11</f>
        <v>+4:57,0</v>
      </c>
    </row>
  </sheetData>
  <mergeCells count="9">
    <mergeCell ref="B15:G15"/>
    <mergeCell ref="B10:O10"/>
    <mergeCell ref="N13:O13"/>
    <mergeCell ref="J12:O12"/>
    <mergeCell ref="B1:H1"/>
    <mergeCell ref="B4:O4"/>
    <mergeCell ref="B5:O5"/>
    <mergeCell ref="B8:O8"/>
    <mergeCell ref="B9:O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D11" sqref="D11"/>
    </sheetView>
  </sheetViews>
  <sheetFormatPr defaultRowHeight="15" x14ac:dyDescent="0.25"/>
  <cols>
    <col min="3" max="3" width="12.42578125" customWidth="1"/>
    <col min="4" max="4" width="18.85546875" customWidth="1"/>
    <col min="6" max="6" width="15.85546875" customWidth="1"/>
    <col min="8" max="8" width="23.28515625" customWidth="1"/>
    <col min="9" max="9" width="27.140625" customWidth="1"/>
  </cols>
  <sheetData>
    <row r="1" spans="1:10" x14ac:dyDescent="0.25">
      <c r="A1" t="s">
        <v>0</v>
      </c>
      <c r="B1" t="s">
        <v>78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</row>
    <row r="2" spans="1:10" x14ac:dyDescent="0.25">
      <c r="A2">
        <v>1</v>
      </c>
      <c r="B2" s="57" t="s">
        <v>25</v>
      </c>
      <c r="C2">
        <v>506</v>
      </c>
      <c r="D2" t="s">
        <v>80</v>
      </c>
      <c r="E2" t="s">
        <v>31</v>
      </c>
      <c r="F2">
        <v>2001</v>
      </c>
      <c r="G2" t="s">
        <v>33</v>
      </c>
      <c r="H2" t="s">
        <v>34</v>
      </c>
      <c r="I2" t="s">
        <v>35</v>
      </c>
      <c r="J2" t="s">
        <v>9</v>
      </c>
    </row>
    <row r="3" spans="1:10" x14ac:dyDescent="0.25">
      <c r="A3">
        <v>2</v>
      </c>
      <c r="B3">
        <v>1</v>
      </c>
      <c r="C3">
        <v>509</v>
      </c>
      <c r="D3" t="s">
        <v>36</v>
      </c>
      <c r="E3" t="s">
        <v>37</v>
      </c>
      <c r="F3">
        <v>2002</v>
      </c>
      <c r="G3" t="s">
        <v>33</v>
      </c>
      <c r="H3" t="s">
        <v>38</v>
      </c>
      <c r="I3" t="s">
        <v>39</v>
      </c>
      <c r="J3" t="s">
        <v>40</v>
      </c>
    </row>
    <row r="4" spans="1:10" x14ac:dyDescent="0.25">
      <c r="A4">
        <v>3</v>
      </c>
      <c r="B4">
        <v>2</v>
      </c>
      <c r="C4">
        <v>505</v>
      </c>
      <c r="D4" t="s">
        <v>41</v>
      </c>
      <c r="E4" t="s">
        <v>42</v>
      </c>
      <c r="F4">
        <v>2002</v>
      </c>
      <c r="G4" t="s">
        <v>33</v>
      </c>
      <c r="H4" t="s">
        <v>43</v>
      </c>
      <c r="I4" t="s">
        <v>44</v>
      </c>
      <c r="J4" t="s">
        <v>45</v>
      </c>
    </row>
    <row r="5" spans="1:10" x14ac:dyDescent="0.25">
      <c r="A5">
        <v>4</v>
      </c>
      <c r="B5">
        <v>3</v>
      </c>
      <c r="C5">
        <v>501</v>
      </c>
      <c r="D5" t="s">
        <v>32</v>
      </c>
      <c r="E5" t="s">
        <v>46</v>
      </c>
      <c r="F5">
        <v>2008</v>
      </c>
      <c r="G5" t="s">
        <v>33</v>
      </c>
      <c r="H5" t="s">
        <v>47</v>
      </c>
      <c r="I5" t="s">
        <v>48</v>
      </c>
      <c r="J5" t="s">
        <v>49</v>
      </c>
    </row>
    <row r="6" spans="1:10" x14ac:dyDescent="0.25">
      <c r="A6">
        <v>5</v>
      </c>
      <c r="B6">
        <v>4</v>
      </c>
      <c r="C6">
        <v>511</v>
      </c>
      <c r="D6" t="s">
        <v>29</v>
      </c>
      <c r="E6" t="s">
        <v>50</v>
      </c>
      <c r="F6">
        <v>2004</v>
      </c>
      <c r="G6" t="s">
        <v>33</v>
      </c>
      <c r="H6" t="s">
        <v>51</v>
      </c>
      <c r="I6" t="s">
        <v>52</v>
      </c>
      <c r="J6" t="s">
        <v>53</v>
      </c>
    </row>
    <row r="7" spans="1:10" x14ac:dyDescent="0.25">
      <c r="A7">
        <v>6</v>
      </c>
      <c r="B7">
        <v>5</v>
      </c>
      <c r="C7">
        <v>508</v>
      </c>
      <c r="D7" t="s">
        <v>54</v>
      </c>
      <c r="E7" t="s">
        <v>46</v>
      </c>
      <c r="F7">
        <v>2010</v>
      </c>
      <c r="G7" t="s">
        <v>33</v>
      </c>
      <c r="H7" t="s">
        <v>51</v>
      </c>
      <c r="I7" t="s">
        <v>52</v>
      </c>
      <c r="J7" t="s">
        <v>53</v>
      </c>
    </row>
    <row r="8" spans="1:10" x14ac:dyDescent="0.25">
      <c r="A8">
        <v>7</v>
      </c>
      <c r="B8">
        <v>6</v>
      </c>
      <c r="C8">
        <v>504</v>
      </c>
      <c r="D8" t="s">
        <v>55</v>
      </c>
      <c r="E8" t="s">
        <v>56</v>
      </c>
      <c r="F8">
        <v>2006</v>
      </c>
      <c r="G8" t="s">
        <v>33</v>
      </c>
      <c r="H8" t="s">
        <v>57</v>
      </c>
      <c r="I8" t="s">
        <v>58</v>
      </c>
      <c r="J8" t="s">
        <v>30</v>
      </c>
    </row>
    <row r="9" spans="1:10" x14ac:dyDescent="0.25">
      <c r="A9">
        <v>8</v>
      </c>
      <c r="B9">
        <v>7</v>
      </c>
      <c r="C9">
        <v>503</v>
      </c>
      <c r="D9" t="s">
        <v>59</v>
      </c>
      <c r="E9" t="s">
        <v>60</v>
      </c>
      <c r="F9">
        <v>2008</v>
      </c>
      <c r="G9" t="s">
        <v>33</v>
      </c>
      <c r="H9" t="s">
        <v>61</v>
      </c>
      <c r="I9" t="s">
        <v>62</v>
      </c>
      <c r="J9" t="s">
        <v>63</v>
      </c>
    </row>
    <row r="10" spans="1:10" x14ac:dyDescent="0.25">
      <c r="A10">
        <v>9</v>
      </c>
      <c r="B10" t="s">
        <v>25</v>
      </c>
      <c r="C10">
        <v>507</v>
      </c>
      <c r="D10" t="s">
        <v>82</v>
      </c>
      <c r="E10" t="s">
        <v>64</v>
      </c>
      <c r="F10">
        <v>2000</v>
      </c>
      <c r="G10" t="s">
        <v>33</v>
      </c>
      <c r="H10" t="s">
        <v>65</v>
      </c>
      <c r="I10" t="s">
        <v>66</v>
      </c>
      <c r="J10" t="s">
        <v>67</v>
      </c>
    </row>
    <row r="11" spans="1:10" x14ac:dyDescent="0.25">
      <c r="A11">
        <v>10</v>
      </c>
      <c r="B11">
        <v>8</v>
      </c>
      <c r="C11">
        <v>502</v>
      </c>
      <c r="D11" t="s">
        <v>68</v>
      </c>
      <c r="E11" t="s">
        <v>69</v>
      </c>
      <c r="F11">
        <v>2008</v>
      </c>
      <c r="G11" t="s">
        <v>33</v>
      </c>
      <c r="H11" t="s">
        <v>70</v>
      </c>
      <c r="I11" t="s">
        <v>71</v>
      </c>
      <c r="J11" t="s">
        <v>72</v>
      </c>
    </row>
    <row r="12" spans="1:10" x14ac:dyDescent="0.25">
      <c r="A12">
        <v>11</v>
      </c>
      <c r="B12">
        <v>9</v>
      </c>
      <c r="C12">
        <v>510</v>
      </c>
      <c r="D12" t="s">
        <v>73</v>
      </c>
      <c r="E12" t="s">
        <v>74</v>
      </c>
      <c r="F12">
        <v>2004</v>
      </c>
      <c r="G12" t="s">
        <v>33</v>
      </c>
      <c r="H12" t="s">
        <v>75</v>
      </c>
      <c r="I12" t="s">
        <v>76</v>
      </c>
      <c r="J1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Протокол</vt:lpstr>
      <vt:lpstr>Результаты</vt:lpstr>
      <vt:lpstr>Протокол!Заголовки_для_печати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OrAMI</cp:lastModifiedBy>
  <cp:lastPrinted>2018-09-03T15:36:50Z</cp:lastPrinted>
  <dcterms:created xsi:type="dcterms:W3CDTF">2018-09-02T10:11:50Z</dcterms:created>
  <dcterms:modified xsi:type="dcterms:W3CDTF">2018-09-03T16:00:36Z</dcterms:modified>
</cp:coreProperties>
</file>