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OrAMI\Documents\Понемногу всему свету\Поздняков\Волкуша\2018-09-02 Горный кросс\"/>
    </mc:Choice>
  </mc:AlternateContent>
  <bookViews>
    <workbookView xWindow="0" yWindow="0" windowWidth="25200" windowHeight="11880" tabRatio="500"/>
  </bookViews>
  <sheets>
    <sheet name="Протокол" sheetId="1" r:id="rId1"/>
    <sheet name="Результаты" sheetId="2" r:id="rId2"/>
  </sheets>
  <definedNames>
    <definedName name="_xlnm.Print_Titles" localSheetId="0">Протокол!$19:$19</definedName>
  </definedNames>
  <calcPr calcId="162913"/>
</workbook>
</file>

<file path=xl/calcChain.xml><?xml version="1.0" encoding="utf-8"?>
<calcChain xmlns="http://schemas.openxmlformats.org/spreadsheetml/2006/main">
  <c r="G20" i="1" l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B29" i="1" l="1"/>
  <c r="C29" i="1"/>
  <c r="D29" i="1"/>
  <c r="E29" i="1"/>
  <c r="K29" i="1"/>
  <c r="F29" i="1" s="1"/>
  <c r="L29" i="1"/>
  <c r="E22" i="1"/>
  <c r="E23" i="1"/>
  <c r="E24" i="1"/>
  <c r="E25" i="1"/>
  <c r="E26" i="1"/>
  <c r="E27" i="1"/>
  <c r="E28" i="1"/>
  <c r="E21" i="1"/>
  <c r="E20" i="1"/>
  <c r="B22" i="1" l="1"/>
  <c r="B23" i="1"/>
  <c r="B24" i="1"/>
  <c r="B25" i="1"/>
  <c r="B26" i="1"/>
  <c r="B27" i="1"/>
  <c r="B28" i="1"/>
  <c r="B20" i="1"/>
  <c r="B21" i="1"/>
  <c r="C21" i="1" l="1"/>
  <c r="D21" i="1"/>
  <c r="K21" i="1"/>
  <c r="F21" i="1" s="1"/>
  <c r="L21" i="1"/>
  <c r="C22" i="1"/>
  <c r="D22" i="1"/>
  <c r="K22" i="1"/>
  <c r="F22" i="1" s="1"/>
  <c r="L22" i="1"/>
  <c r="C23" i="1"/>
  <c r="D23" i="1"/>
  <c r="K23" i="1"/>
  <c r="F23" i="1" s="1"/>
  <c r="L23" i="1"/>
  <c r="C24" i="1"/>
  <c r="D24" i="1"/>
  <c r="K24" i="1"/>
  <c r="F24" i="1" s="1"/>
  <c r="L24" i="1"/>
  <c r="C25" i="1"/>
  <c r="D25" i="1"/>
  <c r="K25" i="1"/>
  <c r="F25" i="1" s="1"/>
  <c r="L25" i="1"/>
  <c r="C26" i="1"/>
  <c r="D26" i="1"/>
  <c r="K26" i="1"/>
  <c r="F26" i="1" s="1"/>
  <c r="L26" i="1"/>
  <c r="C27" i="1"/>
  <c r="D27" i="1"/>
  <c r="K27" i="1"/>
  <c r="F27" i="1" s="1"/>
  <c r="L27" i="1"/>
  <c r="C28" i="1"/>
  <c r="D28" i="1"/>
  <c r="K28" i="1"/>
  <c r="F28" i="1" s="1"/>
  <c r="L28" i="1"/>
  <c r="L20" i="1"/>
  <c r="K20" i="1"/>
  <c r="F20" i="1" s="1"/>
  <c r="D20" i="1"/>
  <c r="C20" i="1"/>
</calcChain>
</file>

<file path=xl/sharedStrings.xml><?xml version="1.0" encoding="utf-8"?>
<sst xmlns="http://schemas.openxmlformats.org/spreadsheetml/2006/main" count="94" uniqueCount="77">
  <si>
    <t>№</t>
  </si>
  <si>
    <t>Номер</t>
  </si>
  <si>
    <t>Фамилия</t>
  </si>
  <si>
    <t>Имя</t>
  </si>
  <si>
    <t>Год рождения</t>
  </si>
  <si>
    <t>Группа</t>
  </si>
  <si>
    <t>Результат</t>
  </si>
  <si>
    <t>Подробно</t>
  </si>
  <si>
    <t>Отставание</t>
  </si>
  <si>
    <t>+00,0</t>
  </si>
  <si>
    <t>Место</t>
  </si>
  <si>
    <t>1 круг</t>
  </si>
  <si>
    <t>2 круг</t>
  </si>
  <si>
    <t>3 круг</t>
  </si>
  <si>
    <t>4 круг</t>
  </si>
  <si>
    <t>5 круг</t>
  </si>
  <si>
    <t>Фамилия Имя</t>
  </si>
  <si>
    <t>ОФИЦИАЛЬНЫЙ ПРОТОКОЛ РЕЗУЛЬТАТОВ</t>
  </si>
  <si>
    <t>соревнования по бегу</t>
  </si>
  <si>
    <t>ТЕХНИЧЕСКИЕ ДАННЫЕ ТРАССЫ:</t>
  </si>
  <si>
    <t>ДЛИНА КРУГА:</t>
  </si>
  <si>
    <t>КРУГОВ:</t>
  </si>
  <si>
    <t>3000М</t>
  </si>
  <si>
    <t>ОСЕННИЙ ГОРНЫЙ КРОСС</t>
  </si>
  <si>
    <r>
      <t xml:space="preserve"> ДАТА ПРОВЕДЕНИЯ: </t>
    </r>
    <r>
      <rPr>
        <sz val="10"/>
        <color indexed="8"/>
        <rFont val="Calibri"/>
        <family val="2"/>
        <charset val="204"/>
      </rPr>
      <t>02 сентября 2018 года</t>
    </r>
  </si>
  <si>
    <t>Ефремова</t>
  </si>
  <si>
    <t>Наталья</t>
  </si>
  <si>
    <t>Ж</t>
  </si>
  <si>
    <t>Семенова</t>
  </si>
  <si>
    <t>+2:03,0</t>
  </si>
  <si>
    <t>Анна</t>
  </si>
  <si>
    <t>Васина</t>
  </si>
  <si>
    <t>Место в возрастной группе</t>
  </si>
  <si>
    <r>
      <t xml:space="preserve"> МЕСТО ПРОВЕДЕНИЯ: </t>
    </r>
    <r>
      <rPr>
        <sz val="10"/>
        <color indexed="8"/>
        <rFont val="Calibri"/>
        <family val="2"/>
        <charset val="204"/>
      </rPr>
      <t>Зона отдыха "Волкуша", г. Лыткарино, МО</t>
    </r>
  </si>
  <si>
    <t>00:27:23,0</t>
  </si>
  <si>
    <t>11:14:14 (FINISH), 11:28:23 (FINISH)</t>
  </si>
  <si>
    <t>Юлия</t>
  </si>
  <si>
    <t>00:29:04,0</t>
  </si>
  <si>
    <t>11:15:51 (FINISH), 11:31:04 (FINISH)</t>
  </si>
  <si>
    <t>+1:41,0</t>
  </si>
  <si>
    <t>Гарбузова</t>
  </si>
  <si>
    <t>Татьяна</t>
  </si>
  <si>
    <t>00:29:26,0</t>
  </si>
  <si>
    <t>11:17:24 (FINISH), 11:31:56 (FINISH)</t>
  </si>
  <si>
    <t>Голова</t>
  </si>
  <si>
    <t>00:30:11,0</t>
  </si>
  <si>
    <t>11:15:54 (FINISH), 11:31:11 (FINISH)</t>
  </si>
  <si>
    <t>+2:48,0</t>
  </si>
  <si>
    <t>Азаренкова</t>
  </si>
  <si>
    <t>00:32:48,0</t>
  </si>
  <si>
    <t>11:17:02 (FINISH), 11:34:18 (FINISH)</t>
  </si>
  <si>
    <t>+5:25,0</t>
  </si>
  <si>
    <t>Наталия</t>
  </si>
  <si>
    <t>00:32:56,0</t>
  </si>
  <si>
    <t>11:17:42 (FINISH), 11:34:56 (FINISH)</t>
  </si>
  <si>
    <t>+5:33,0</t>
  </si>
  <si>
    <t>Баранова</t>
  </si>
  <si>
    <t>Евгения</t>
  </si>
  <si>
    <t>00:34:11,0</t>
  </si>
  <si>
    <t>11:18:10 (FINISH), 11:35:41 (FINISH)</t>
  </si>
  <si>
    <t>+6:48,0</t>
  </si>
  <si>
    <t>Лубенская</t>
  </si>
  <si>
    <t>Елена</t>
  </si>
  <si>
    <t>00:34:32,0</t>
  </si>
  <si>
    <t>11:19:05 (FINISH), 11:37:02 (FINISH)</t>
  </si>
  <si>
    <t>+7:09,0</t>
  </si>
  <si>
    <t>00:35:22,0</t>
  </si>
  <si>
    <t>11:18:14 (FINISH), 11:35:52 (FINISH)</t>
  </si>
  <si>
    <t>+7:59,0</t>
  </si>
  <si>
    <t>Потапова</t>
  </si>
  <si>
    <t>00:35:23,0</t>
  </si>
  <si>
    <t>11:18:14 (FINISH), 11:35:53 (FINISH)</t>
  </si>
  <si>
    <t>+8:00,0</t>
  </si>
  <si>
    <t>Кандаурова</t>
  </si>
  <si>
    <t>Женщины, 6 КМ</t>
  </si>
  <si>
    <t>Старт раздельный, парный, через 30 секунд</t>
  </si>
  <si>
    <r>
      <rPr>
        <b/>
        <sz val="10"/>
        <color indexed="8"/>
        <rFont val="Calibri"/>
        <family val="2"/>
        <charset val="204"/>
      </rPr>
      <t>НАЧАЛО:</t>
    </r>
    <r>
      <rPr>
        <sz val="10"/>
        <color indexed="8"/>
        <rFont val="Calibri"/>
        <family val="2"/>
        <charset val="204"/>
      </rPr>
      <t xml:space="preserve"> 11Ч 00М 30С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</si>
</sst>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:ss"/>
    <numFmt numFmtId="165" formatCode="\+m:ss"/>
    <numFmt numFmtId="166" formatCode="h:mm:ss;@"/>
    <numFmt numFmtId="167" formatCode="mm:ss;;&quot;-&quot;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64" fontId="16" fillId="0" borderId="13" xfId="0" applyNumberFormat="1" applyFont="1" applyFill="1" applyBorder="1" applyAlignment="1">
      <alignment horizontal="left" vertical="center" wrapText="1" indent="2"/>
    </xf>
    <xf numFmtId="0" fontId="16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0" fillId="0" borderId="0" xfId="0" applyFont="1"/>
    <xf numFmtId="0" fontId="16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164" fontId="16" fillId="0" borderId="17" xfId="0" applyNumberFormat="1" applyFont="1" applyFill="1" applyBorder="1" applyAlignment="1">
      <alignment horizontal="left" vertical="center" wrapText="1" indent="2"/>
    </xf>
    <xf numFmtId="0" fontId="19" fillId="0" borderId="22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19" fillId="0" borderId="25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23" fillId="0" borderId="19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horizontal="left" vertical="center"/>
    </xf>
    <xf numFmtId="0" fontId="23" fillId="0" borderId="24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/>
    </xf>
    <xf numFmtId="0" fontId="23" fillId="0" borderId="25" xfId="0" applyFont="1" applyFill="1" applyBorder="1" applyAlignment="1">
      <alignment vertical="center"/>
    </xf>
    <xf numFmtId="0" fontId="0" fillId="0" borderId="20" xfId="0" applyBorder="1"/>
    <xf numFmtId="0" fontId="0" fillId="0" borderId="25" xfId="0" applyBorder="1"/>
    <xf numFmtId="0" fontId="23" fillId="0" borderId="27" xfId="0" applyFont="1" applyFill="1" applyBorder="1" applyAlignment="1">
      <alignment vertical="center"/>
    </xf>
    <xf numFmtId="49" fontId="25" fillId="0" borderId="28" xfId="0" applyNumberFormat="1" applyFont="1" applyFill="1" applyBorder="1" applyAlignment="1">
      <alignment horizontal="right"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vertical="center"/>
    </xf>
    <xf numFmtId="0" fontId="25" fillId="0" borderId="30" xfId="0" applyFont="1" applyFill="1" applyBorder="1" applyAlignment="1">
      <alignment horizontal="left" vertical="center"/>
    </xf>
    <xf numFmtId="0" fontId="25" fillId="0" borderId="3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164" fontId="16" fillId="0" borderId="11" xfId="0" applyNumberFormat="1" applyFont="1" applyFill="1" applyBorder="1" applyAlignment="1">
      <alignment horizontal="left" vertical="center" wrapText="1" indent="2"/>
    </xf>
    <xf numFmtId="0" fontId="0" fillId="0" borderId="19" xfId="0" applyFont="1" applyBorder="1"/>
    <xf numFmtId="0" fontId="0" fillId="0" borderId="19" xfId="0" applyBorder="1"/>
    <xf numFmtId="0" fontId="0" fillId="0" borderId="22" xfId="0" applyBorder="1"/>
    <xf numFmtId="0" fontId="0" fillId="0" borderId="24" xfId="0" applyBorder="1"/>
    <xf numFmtId="166" fontId="0" fillId="0" borderId="0" xfId="0" applyNumberFormat="1"/>
    <xf numFmtId="0" fontId="16" fillId="33" borderId="33" xfId="0" applyFont="1" applyFill="1" applyBorder="1" applyAlignment="1">
      <alignment horizontal="center" vertical="center" wrapText="1"/>
    </xf>
    <xf numFmtId="0" fontId="16" fillId="33" borderId="34" xfId="0" applyFont="1" applyFill="1" applyBorder="1" applyAlignment="1">
      <alignment horizontal="center" vertical="center" wrapText="1"/>
    </xf>
    <xf numFmtId="0" fontId="16" fillId="33" borderId="35" xfId="0" applyFont="1" applyFill="1" applyBorder="1" applyAlignment="1">
      <alignment horizontal="center" vertical="center" wrapText="1"/>
    </xf>
    <xf numFmtId="167" fontId="0" fillId="0" borderId="32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wrapText="1"/>
    </xf>
    <xf numFmtId="165" fontId="16" fillId="0" borderId="15" xfId="0" applyNumberFormat="1" applyFont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center" vertical="center" wrapText="1"/>
    </xf>
    <xf numFmtId="165" fontId="16" fillId="0" borderId="18" xfId="0" applyNumberFormat="1" applyFont="1" applyBorder="1" applyAlignment="1">
      <alignment horizontal="center" vertical="center" wrapText="1"/>
    </xf>
    <xf numFmtId="167" fontId="0" fillId="0" borderId="11" xfId="0" applyNumberFormat="1" applyFont="1" applyFill="1" applyBorder="1" applyAlignment="1">
      <alignment horizontal="center" vertical="center" wrapText="1"/>
    </xf>
    <xf numFmtId="167" fontId="0" fillId="0" borderId="36" xfId="0" applyNumberFormat="1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left" vertical="center"/>
    </xf>
    <xf numFmtId="0" fontId="23" fillId="33" borderId="38" xfId="0" applyFont="1" applyFill="1" applyBorder="1" applyAlignment="1">
      <alignment horizontal="center" vertical="center"/>
    </xf>
    <xf numFmtId="0" fontId="23" fillId="33" borderId="39" xfId="0" applyFont="1" applyFill="1" applyBorder="1" applyAlignment="1">
      <alignment horizontal="center" vertical="center"/>
    </xf>
    <xf numFmtId="0" fontId="23" fillId="33" borderId="4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26" fillId="0" borderId="25" xfId="0" applyFont="1" applyFill="1" applyBorder="1" applyAlignment="1">
      <alignment horizontal="right" vertical="center"/>
    </xf>
    <xf numFmtId="0" fontId="25" fillId="0" borderId="26" xfId="0" applyFont="1" applyFill="1" applyBorder="1" applyAlignment="1">
      <alignment horizontal="right" vertical="center"/>
    </xf>
    <xf numFmtId="0" fontId="24" fillId="0" borderId="20" xfId="0" applyFont="1" applyFill="1" applyBorder="1" applyAlignment="1">
      <alignment horizontal="right" vertical="center"/>
    </xf>
    <xf numFmtId="0" fontId="24" fillId="0" borderId="21" xfId="0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wrapText="1"/>
    </xf>
    <xf numFmtId="0" fontId="21" fillId="0" borderId="22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23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2</xdr:row>
      <xdr:rowOff>180975</xdr:rowOff>
    </xdr:to>
    <xdr:pic>
      <xdr:nvPicPr>
        <xdr:cNvPr id="1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B1" workbookViewId="0">
      <selection activeCell="G13" sqref="G13"/>
    </sheetView>
  </sheetViews>
  <sheetFormatPr defaultRowHeight="15" x14ac:dyDescent="0.25"/>
  <cols>
    <col min="1" max="1" width="0" hidden="1" customWidth="1"/>
    <col min="2" max="2" width="7.85546875" style="1" customWidth="1"/>
    <col min="3" max="3" width="8.7109375" style="1" customWidth="1"/>
    <col min="4" max="4" width="25.5703125" style="1" customWidth="1"/>
    <col min="5" max="5" width="11.7109375" style="1" customWidth="1"/>
    <col min="6" max="7" width="10.140625" customWidth="1"/>
    <col min="8" max="10" width="10.140625" hidden="1" customWidth="1"/>
    <col min="11" max="11" width="12.85546875" style="1" customWidth="1"/>
    <col min="12" max="12" width="11.85546875" style="1" customWidth="1"/>
    <col min="14" max="16" width="9.140625" customWidth="1"/>
  </cols>
  <sheetData>
    <row r="1" spans="2:12" ht="15.75" x14ac:dyDescent="0.25">
      <c r="B1" s="65"/>
      <c r="C1" s="66"/>
      <c r="D1" s="66"/>
      <c r="E1" s="66"/>
      <c r="F1" s="26"/>
      <c r="G1" s="26"/>
      <c r="H1" s="26"/>
      <c r="I1" s="26"/>
      <c r="J1" s="26"/>
      <c r="K1" s="35"/>
      <c r="L1" s="36"/>
    </row>
    <row r="2" spans="2:12" x14ac:dyDescent="0.25">
      <c r="B2" s="14"/>
      <c r="C2" s="15"/>
      <c r="D2" s="15"/>
      <c r="E2" s="15"/>
      <c r="F2" s="34"/>
      <c r="G2" s="34"/>
      <c r="H2" s="34"/>
      <c r="I2" s="34"/>
      <c r="J2" s="34"/>
      <c r="K2" s="37"/>
      <c r="L2" s="38"/>
    </row>
    <row r="3" spans="2:12" x14ac:dyDescent="0.25">
      <c r="B3" s="14"/>
      <c r="C3" s="15"/>
      <c r="D3" s="15"/>
      <c r="E3" s="15"/>
      <c r="F3" s="34"/>
      <c r="G3" s="34"/>
      <c r="H3" s="34"/>
      <c r="I3" s="34"/>
      <c r="J3" s="34"/>
      <c r="K3" s="37"/>
      <c r="L3" s="38"/>
    </row>
    <row r="4" spans="2:12" ht="26.25" customHeight="1" x14ac:dyDescent="0.4">
      <c r="B4" s="67" t="s">
        <v>23</v>
      </c>
      <c r="C4" s="68"/>
      <c r="D4" s="68"/>
      <c r="E4" s="68"/>
      <c r="F4" s="68"/>
      <c r="G4" s="68"/>
      <c r="H4" s="68"/>
      <c r="I4" s="68"/>
      <c r="J4" s="68"/>
      <c r="K4" s="68"/>
      <c r="L4" s="69"/>
    </row>
    <row r="5" spans="2:12" ht="15.75" customHeight="1" x14ac:dyDescent="0.25">
      <c r="B5" s="70" t="s">
        <v>18</v>
      </c>
      <c r="C5" s="71"/>
      <c r="D5" s="71"/>
      <c r="E5" s="71"/>
      <c r="F5" s="71"/>
      <c r="G5" s="71"/>
      <c r="H5" s="71"/>
      <c r="I5" s="71"/>
      <c r="J5" s="71"/>
      <c r="K5" s="71"/>
      <c r="L5" s="72"/>
    </row>
    <row r="6" spans="2:12" ht="15.75" thickBot="1" x14ac:dyDescent="0.3">
      <c r="B6" s="16"/>
      <c r="C6" s="17"/>
      <c r="D6" s="17"/>
      <c r="E6" s="17"/>
      <c r="F6" s="17"/>
      <c r="G6" s="17"/>
      <c r="H6" s="17"/>
      <c r="I6" s="17"/>
      <c r="J6" s="17"/>
      <c r="K6" s="17"/>
      <c r="L6" s="50"/>
    </row>
    <row r="7" spans="2:12" x14ac:dyDescent="0.25">
      <c r="B7" s="18"/>
      <c r="C7" s="18"/>
      <c r="D7" s="18"/>
      <c r="E7" s="18"/>
    </row>
    <row r="8" spans="2:12" ht="15.75" customHeight="1" x14ac:dyDescent="0.25">
      <c r="B8" s="73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2:12" ht="15.75" customHeight="1" x14ac:dyDescent="0.25">
      <c r="B9" s="60" t="s">
        <v>75</v>
      </c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2:12" ht="15.75" customHeight="1" x14ac:dyDescent="0.25">
      <c r="B10" s="60" t="s">
        <v>74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2:12" ht="15.75" thickBot="1" x14ac:dyDescent="0.3">
      <c r="B11" s="39"/>
      <c r="C11" s="39"/>
      <c r="D11" s="39"/>
      <c r="E11" s="39"/>
      <c r="F11" s="34"/>
      <c r="G11" s="34"/>
      <c r="H11" s="34"/>
      <c r="I11" s="34"/>
      <c r="J11" s="34"/>
      <c r="K11" s="37"/>
      <c r="L11" s="37"/>
    </row>
    <row r="12" spans="2:12" x14ac:dyDescent="0.25">
      <c r="B12" s="19" t="s">
        <v>33</v>
      </c>
      <c r="C12" s="20"/>
      <c r="D12" s="21"/>
      <c r="E12" s="22"/>
      <c r="F12" s="26"/>
      <c r="G12" s="63" t="s">
        <v>76</v>
      </c>
      <c r="H12" s="63"/>
      <c r="I12" s="63"/>
      <c r="J12" s="63"/>
      <c r="K12" s="63"/>
      <c r="L12" s="64"/>
    </row>
    <row r="13" spans="2:12" ht="15.75" thickBot="1" x14ac:dyDescent="0.3">
      <c r="B13" s="23" t="s">
        <v>24</v>
      </c>
      <c r="C13" s="24"/>
      <c r="D13" s="24"/>
      <c r="E13" s="25"/>
      <c r="F13" s="27"/>
      <c r="G13" s="27"/>
      <c r="H13" s="27"/>
      <c r="I13" s="27"/>
      <c r="J13" s="27"/>
      <c r="K13" s="61"/>
      <c r="L13" s="62"/>
    </row>
    <row r="14" spans="2:12" ht="15.75" thickBot="1" x14ac:dyDescent="0.3"/>
    <row r="15" spans="2:12" x14ac:dyDescent="0.25">
      <c r="B15" s="57" t="s">
        <v>19</v>
      </c>
      <c r="C15" s="58"/>
      <c r="D15" s="58"/>
      <c r="E15" s="59"/>
    </row>
    <row r="16" spans="2:12" x14ac:dyDescent="0.25">
      <c r="B16" s="56" t="s">
        <v>20</v>
      </c>
      <c r="C16" s="28"/>
      <c r="D16" s="28"/>
      <c r="E16" s="29" t="s">
        <v>22</v>
      </c>
      <c r="K16"/>
    </row>
    <row r="17" spans="1:15" ht="15.75" thickBot="1" x14ac:dyDescent="0.3">
      <c r="B17" s="30" t="s">
        <v>21</v>
      </c>
      <c r="C17" s="31"/>
      <c r="D17" s="32"/>
      <c r="E17" s="33">
        <v>2</v>
      </c>
      <c r="K17"/>
    </row>
    <row r="18" spans="1:15" ht="15.75" thickBot="1" x14ac:dyDescent="0.3"/>
    <row r="19" spans="1:15" s="6" customFormat="1" ht="37.5" customHeight="1" thickBot="1" x14ac:dyDescent="0.3">
      <c r="A19" s="41" t="s">
        <v>0</v>
      </c>
      <c r="B19" s="46" t="s">
        <v>10</v>
      </c>
      <c r="C19" s="47" t="s">
        <v>1</v>
      </c>
      <c r="D19" s="47" t="s">
        <v>16</v>
      </c>
      <c r="E19" s="47" t="s">
        <v>4</v>
      </c>
      <c r="F19" s="47" t="s">
        <v>11</v>
      </c>
      <c r="G19" s="47" t="s">
        <v>12</v>
      </c>
      <c r="H19" s="47" t="s">
        <v>13</v>
      </c>
      <c r="I19" s="47" t="s">
        <v>14</v>
      </c>
      <c r="J19" s="47" t="s">
        <v>15</v>
      </c>
      <c r="K19" s="47" t="s">
        <v>6</v>
      </c>
      <c r="L19" s="48" t="s">
        <v>8</v>
      </c>
    </row>
    <row r="20" spans="1:15" x14ac:dyDescent="0.25">
      <c r="A20" s="42">
        <v>1</v>
      </c>
      <c r="B20" s="7">
        <f>Результаты!B2</f>
        <v>1</v>
      </c>
      <c r="C20" s="8">
        <f>Результаты!C2</f>
        <v>4</v>
      </c>
      <c r="D20" s="9" t="str">
        <f>CONCATENATE(Результаты!D2," ",Результаты!E2)</f>
        <v>Ефремова Наталья</v>
      </c>
      <c r="E20" s="8">
        <f>Результаты!F2</f>
        <v>1978</v>
      </c>
      <c r="F20" s="54">
        <f t="shared" ref="F20:F29" si="0">K20-(IF(J20&gt;0,J20,0)+IF(I20&gt;0,I20,0)+IF(H20&gt;0,H20,0)+IF(G20&gt;0,G20,0))</f>
        <v>9.1898148148148347E-3</v>
      </c>
      <c r="G20" s="54">
        <f>IF(MID(Результаты!$I2,20,8)&gt;"",MID(Результаты!$I2,20,8)-MID(Результаты!$I2,1,8),0)</f>
        <v>9.8263888888888706E-3</v>
      </c>
      <c r="H20" s="54">
        <f>IF(MID(Результаты!$I2,39,8)&gt;"",MID(Результаты!$I2,39,8)-MID(Результаты!$I2,20,8),0)</f>
        <v>0</v>
      </c>
      <c r="I20" s="54">
        <f>IF(MID(Результаты!$I2,58,8)&gt;"",MID(Результаты!$I2,58,8)-MID(Результаты!$I2,39,8),0)</f>
        <v>0</v>
      </c>
      <c r="J20" s="54">
        <f>IF(MID(Результаты!$I2,77,8)&gt;"",MID(Результаты!$I2,77,8)-MID(Результаты!$I2,58,8),0)</f>
        <v>0</v>
      </c>
      <c r="K20" s="40" t="str">
        <f>Результаты!H2</f>
        <v>00:27:23,0</v>
      </c>
      <c r="L20" s="51" t="str">
        <f>Результаты!J2</f>
        <v>+00,0</v>
      </c>
      <c r="O20" s="45"/>
    </row>
    <row r="21" spans="1:15" x14ac:dyDescent="0.25">
      <c r="A21" s="43">
        <v>2</v>
      </c>
      <c r="B21" s="3">
        <f>Результаты!B3</f>
        <v>2</v>
      </c>
      <c r="C21" s="4">
        <f>Результаты!C3</f>
        <v>8</v>
      </c>
      <c r="D21" s="5" t="str">
        <f>CONCATENATE(Результаты!D3," ",Результаты!E3)</f>
        <v>Семенова Юлия</v>
      </c>
      <c r="E21" s="4">
        <f>Результаты!F3</f>
        <v>1976</v>
      </c>
      <c r="F21" s="49">
        <f t="shared" si="0"/>
        <v>9.6180555555555498E-3</v>
      </c>
      <c r="G21" s="49">
        <f>IF(MID(Результаты!$I3,20,8)&gt;"",MID(Результаты!$I3,20,8)-MID(Результаты!$I3,1,8),0)</f>
        <v>1.0567129629629635E-2</v>
      </c>
      <c r="H21" s="49">
        <f>IF(MID(Результаты!$I3,39,8)&gt;"",MID(Результаты!$I3,39,8)-MID(Результаты!$I3,20,8),0)</f>
        <v>0</v>
      </c>
      <c r="I21" s="49">
        <f>IF(MID(Результаты!$I3,58,8)&gt;"",MID(Результаты!$I3,58,8)-MID(Результаты!$I3,39,8),0)</f>
        <v>0</v>
      </c>
      <c r="J21" s="49">
        <f>IF(MID(Результаты!$I3,77,8)&gt;"",MID(Результаты!$I3,77,8)-MID(Результаты!$I3,58,8),0)</f>
        <v>0</v>
      </c>
      <c r="K21" s="2" t="str">
        <f>Результаты!H3</f>
        <v>00:29:04,0</v>
      </c>
      <c r="L21" s="52" t="str">
        <f>Результаты!J3</f>
        <v>+1:41,0</v>
      </c>
    </row>
    <row r="22" spans="1:15" x14ac:dyDescent="0.25">
      <c r="A22" s="43">
        <v>3</v>
      </c>
      <c r="B22" s="3">
        <f>Результаты!B4</f>
        <v>3</v>
      </c>
      <c r="C22" s="4">
        <f>Результаты!C4</f>
        <v>9</v>
      </c>
      <c r="D22" s="5" t="str">
        <f>CONCATENATE(Результаты!D4," ",Результаты!E4)</f>
        <v>Гарбузова Татьяна</v>
      </c>
      <c r="E22" s="4">
        <f>Результаты!F4</f>
        <v>1975</v>
      </c>
      <c r="F22" s="49">
        <f t="shared" si="0"/>
        <v>1.0347222222222219E-2</v>
      </c>
      <c r="G22" s="49">
        <f>IF(MID(Результаты!$I4,20,8)&gt;"",MID(Результаты!$I4,20,8)-MID(Результаты!$I4,1,8),0)</f>
        <v>1.0092592592592597E-2</v>
      </c>
      <c r="H22" s="49">
        <f>IF(MID(Результаты!$I4,39,8)&gt;"",MID(Результаты!$I4,39,8)-MID(Результаты!$I4,20,8),0)</f>
        <v>0</v>
      </c>
      <c r="I22" s="49">
        <f>IF(MID(Результаты!$I4,58,8)&gt;"",MID(Результаты!$I4,58,8)-MID(Результаты!$I4,39,8),0)</f>
        <v>0</v>
      </c>
      <c r="J22" s="49">
        <f>IF(MID(Результаты!$I4,77,8)&gt;"",MID(Результаты!$I4,77,8)-MID(Результаты!$I4,58,8),0)</f>
        <v>0</v>
      </c>
      <c r="K22" s="2" t="str">
        <f>Результаты!H4</f>
        <v>00:29:26,0</v>
      </c>
      <c r="L22" s="52" t="str">
        <f>Результаты!J4</f>
        <v>+2:03,0</v>
      </c>
    </row>
    <row r="23" spans="1:15" x14ac:dyDescent="0.25">
      <c r="A23" s="43">
        <v>4</v>
      </c>
      <c r="B23" s="3">
        <f>Результаты!B5</f>
        <v>4</v>
      </c>
      <c r="C23" s="4">
        <f>Результаты!C5</f>
        <v>3</v>
      </c>
      <c r="D23" s="5" t="str">
        <f>CONCATENATE(Результаты!D5," ",Результаты!E5)</f>
        <v>Голова Анна</v>
      </c>
      <c r="E23" s="4">
        <f>Результаты!F5</f>
        <v>1975</v>
      </c>
      <c r="F23" s="49">
        <f t="shared" si="0"/>
        <v>1.0347222222222247E-2</v>
      </c>
      <c r="G23" s="49">
        <f>IF(MID(Результаты!$I5,20,8)&gt;"",MID(Результаты!$I5,20,8)-MID(Результаты!$I5,1,8),0)</f>
        <v>1.0613425925925901E-2</v>
      </c>
      <c r="H23" s="49">
        <f>IF(MID(Результаты!$I5,39,8)&gt;"",MID(Результаты!$I5,39,8)-MID(Результаты!$I5,20,8),0)</f>
        <v>0</v>
      </c>
      <c r="I23" s="49">
        <f>IF(MID(Результаты!$I5,58,8)&gt;"",MID(Результаты!$I5,58,8)-MID(Результаты!$I5,39,8),0)</f>
        <v>0</v>
      </c>
      <c r="J23" s="49">
        <f>IF(MID(Результаты!$I5,77,8)&gt;"",MID(Результаты!$I5,77,8)-MID(Результаты!$I5,58,8),0)</f>
        <v>0</v>
      </c>
      <c r="K23" s="2" t="str">
        <f>Результаты!H5</f>
        <v>00:30:11,0</v>
      </c>
      <c r="L23" s="52" t="str">
        <f>Результаты!J5</f>
        <v>+2:48,0</v>
      </c>
    </row>
    <row r="24" spans="1:15" x14ac:dyDescent="0.25">
      <c r="A24" s="43">
        <v>5</v>
      </c>
      <c r="B24" s="3">
        <f>Результаты!B6</f>
        <v>5</v>
      </c>
      <c r="C24" s="4">
        <f>Результаты!C6</f>
        <v>6</v>
      </c>
      <c r="D24" s="5" t="str">
        <f>CONCATENATE(Результаты!D6," ",Результаты!E6)</f>
        <v>Азаренкова Наталья</v>
      </c>
      <c r="E24" s="4">
        <f>Результаты!F6</f>
        <v>1986</v>
      </c>
      <c r="F24" s="49">
        <f t="shared" si="0"/>
        <v>1.0787037037036974E-2</v>
      </c>
      <c r="G24" s="49">
        <f>IF(MID(Результаты!$I6,20,8)&gt;"",MID(Результаты!$I6,20,8)-MID(Результаты!$I6,1,8),0)</f>
        <v>1.1990740740740802E-2</v>
      </c>
      <c r="H24" s="49">
        <f>IF(MID(Результаты!$I6,39,8)&gt;"",MID(Результаты!$I6,39,8)-MID(Результаты!$I6,20,8),0)</f>
        <v>0</v>
      </c>
      <c r="I24" s="49">
        <f>IF(MID(Результаты!$I6,58,8)&gt;"",MID(Результаты!$I6,58,8)-MID(Результаты!$I6,39,8),0)</f>
        <v>0</v>
      </c>
      <c r="J24" s="49">
        <f>IF(MID(Результаты!$I6,77,8)&gt;"",MID(Результаты!$I6,77,8)-MID(Результаты!$I6,58,8),0)</f>
        <v>0</v>
      </c>
      <c r="K24" s="2" t="str">
        <f>Результаты!H6</f>
        <v>00:32:48,0</v>
      </c>
      <c r="L24" s="52" t="str">
        <f>Результаты!J6</f>
        <v>+5:25,0</v>
      </c>
    </row>
    <row r="25" spans="1:15" x14ac:dyDescent="0.25">
      <c r="A25" s="43">
        <v>6</v>
      </c>
      <c r="B25" s="3">
        <f>Результаты!B7</f>
        <v>6</v>
      </c>
      <c r="C25" s="4">
        <f>Результаты!C7</f>
        <v>7</v>
      </c>
      <c r="D25" s="5" t="str">
        <f>CONCATENATE(Результаты!D7," ",Результаты!E7)</f>
        <v>Кандаурова Наталия</v>
      </c>
      <c r="E25" s="4">
        <f>Результаты!F7</f>
        <v>1970</v>
      </c>
      <c r="F25" s="49">
        <f t="shared" si="0"/>
        <v>1.0902777777777758E-2</v>
      </c>
      <c r="G25" s="49">
        <f>IF(MID(Результаты!$I7,20,8)&gt;"",MID(Результаты!$I7,20,8)-MID(Результаты!$I7,1,8),0)</f>
        <v>1.1967592592592613E-2</v>
      </c>
      <c r="H25" s="49">
        <f>IF(MID(Результаты!$I7,39,8)&gt;"",MID(Результаты!$I7,39,8)-MID(Результаты!$I7,20,8),0)</f>
        <v>0</v>
      </c>
      <c r="I25" s="49">
        <f>IF(MID(Результаты!$I7,58,8)&gt;"",MID(Результаты!$I7,58,8)-MID(Результаты!$I7,39,8),0)</f>
        <v>0</v>
      </c>
      <c r="J25" s="49">
        <f>IF(MID(Результаты!$I7,77,8)&gt;"",MID(Результаты!$I7,77,8)-MID(Результаты!$I7,58,8),0)</f>
        <v>0</v>
      </c>
      <c r="K25" s="2" t="str">
        <f>Результаты!H7</f>
        <v>00:32:56,0</v>
      </c>
      <c r="L25" s="52" t="str">
        <f>Результаты!J7</f>
        <v>+5:33,0</v>
      </c>
    </row>
    <row r="26" spans="1:15" x14ac:dyDescent="0.25">
      <c r="A26" s="43">
        <v>7</v>
      </c>
      <c r="B26" s="3">
        <f>Результаты!B8</f>
        <v>7</v>
      </c>
      <c r="C26" s="4">
        <f>Результаты!C8</f>
        <v>5</v>
      </c>
      <c r="D26" s="5" t="str">
        <f>CONCATENATE(Результаты!D8," ",Результаты!E8)</f>
        <v>Баранова Евгения</v>
      </c>
      <c r="E26" s="4">
        <f>Результаты!F8</f>
        <v>1992</v>
      </c>
      <c r="F26" s="49">
        <f t="shared" si="0"/>
        <v>1.1574074074074039E-2</v>
      </c>
      <c r="G26" s="49">
        <f>IF(MID(Результаты!$I8,20,8)&gt;"",MID(Результаты!$I8,20,8)-MID(Результаты!$I8,1,8),0)</f>
        <v>1.2164351851851885E-2</v>
      </c>
      <c r="H26" s="49">
        <f>IF(MID(Результаты!$I8,39,8)&gt;"",MID(Результаты!$I8,39,8)-MID(Результаты!$I8,20,8),0)</f>
        <v>0</v>
      </c>
      <c r="I26" s="49">
        <f>IF(MID(Результаты!$I8,58,8)&gt;"",MID(Результаты!$I8,58,8)-MID(Результаты!$I8,39,8),0)</f>
        <v>0</v>
      </c>
      <c r="J26" s="49">
        <f>IF(MID(Результаты!$I8,77,8)&gt;"",MID(Результаты!$I8,77,8)-MID(Результаты!$I8,58,8),0)</f>
        <v>0</v>
      </c>
      <c r="K26" s="2" t="str">
        <f>Результаты!H8</f>
        <v>00:34:11,0</v>
      </c>
      <c r="L26" s="52" t="str">
        <f>Результаты!J8</f>
        <v>+6:48,0</v>
      </c>
    </row>
    <row r="27" spans="1:15" x14ac:dyDescent="0.25">
      <c r="A27" s="43">
        <v>8</v>
      </c>
      <c r="B27" s="3">
        <f>Результаты!B9</f>
        <v>8</v>
      </c>
      <c r="C27" s="4">
        <f>Результаты!C9</f>
        <v>10</v>
      </c>
      <c r="D27" s="5" t="str">
        <f>CONCATENATE(Результаты!D9," ",Результаты!E9)</f>
        <v>Лубенская Елена</v>
      </c>
      <c r="E27" s="4">
        <f>Результаты!F9</f>
        <v>1986</v>
      </c>
      <c r="F27" s="49">
        <f t="shared" si="0"/>
        <v>1.1516203703703695E-2</v>
      </c>
      <c r="G27" s="49">
        <f>IF(MID(Результаты!$I9,20,8)&gt;"",MID(Результаты!$I9,20,8)-MID(Результаты!$I9,1,8),0)</f>
        <v>1.2465277777777783E-2</v>
      </c>
      <c r="H27" s="49">
        <f>IF(MID(Результаты!$I9,39,8)&gt;"",MID(Результаты!$I9,39,8)-MID(Результаты!$I9,20,8),0)</f>
        <v>0</v>
      </c>
      <c r="I27" s="49">
        <f>IF(MID(Результаты!$I9,58,8)&gt;"",MID(Результаты!$I9,58,8)-MID(Результаты!$I9,39,8),0)</f>
        <v>0</v>
      </c>
      <c r="J27" s="49">
        <f>IF(MID(Результаты!$I9,77,8)&gt;"",MID(Результаты!$I9,77,8)-MID(Результаты!$I9,58,8),0)</f>
        <v>0</v>
      </c>
      <c r="K27" s="2" t="str">
        <f>Результаты!H9</f>
        <v>00:34:32,0</v>
      </c>
      <c r="L27" s="52" t="str">
        <f>Результаты!J9</f>
        <v>+7:09,0</v>
      </c>
    </row>
    <row r="28" spans="1:15" x14ac:dyDescent="0.25">
      <c r="A28" s="43">
        <v>9</v>
      </c>
      <c r="B28" s="3">
        <f>Результаты!B10</f>
        <v>9</v>
      </c>
      <c r="C28" s="4">
        <f>Результаты!C10</f>
        <v>2</v>
      </c>
      <c r="D28" s="5" t="str">
        <f>CONCATENATE(Результаты!D10," ",Результаты!E10)</f>
        <v>Васина Наталья</v>
      </c>
      <c r="E28" s="4">
        <f>Результаты!F10</f>
        <v>1972</v>
      </c>
      <c r="F28" s="49">
        <f t="shared" si="0"/>
        <v>1.2314814814814862E-2</v>
      </c>
      <c r="G28" s="49">
        <f>IF(MID(Результаты!$I10,20,8)&gt;"",MID(Результаты!$I10,20,8)-MID(Результаты!$I10,1,8),0)</f>
        <v>1.2245370370370323E-2</v>
      </c>
      <c r="H28" s="49">
        <f>IF(MID(Результаты!$I10,39,8)&gt;"",MID(Результаты!$I10,39,8)-MID(Результаты!$I10,20,8),0)</f>
        <v>0</v>
      </c>
      <c r="I28" s="49">
        <f>IF(MID(Результаты!$I10,58,8)&gt;"",MID(Результаты!$I10,58,8)-MID(Результаты!$I10,39,8),0)</f>
        <v>0</v>
      </c>
      <c r="J28" s="49">
        <f>IF(MID(Результаты!$I10,77,8)&gt;"",MID(Результаты!$I10,77,8)-MID(Результаты!$I10,58,8),0)</f>
        <v>0</v>
      </c>
      <c r="K28" s="2" t="str">
        <f>Результаты!H10</f>
        <v>00:35:22,0</v>
      </c>
      <c r="L28" s="52" t="str">
        <f>Результаты!J10</f>
        <v>+7:59,0</v>
      </c>
    </row>
    <row r="29" spans="1:15" ht="15.75" thickBot="1" x14ac:dyDescent="0.3">
      <c r="A29" s="44">
        <v>10</v>
      </c>
      <c r="B29" s="10">
        <f>Результаты!B11</f>
        <v>10</v>
      </c>
      <c r="C29" s="11">
        <f>Результаты!C11</f>
        <v>1</v>
      </c>
      <c r="D29" s="12" t="str">
        <f>CONCATENATE(Результаты!D11," ",Результаты!E11)</f>
        <v>Потапова Елена</v>
      </c>
      <c r="E29" s="11">
        <f>Результаты!F11</f>
        <v>1966</v>
      </c>
      <c r="F29" s="55">
        <f t="shared" si="0"/>
        <v>1.2314814814814789E-2</v>
      </c>
      <c r="G29" s="55">
        <f>IF(MID(Результаты!$I11,20,8)&gt;"",MID(Результаты!$I11,20,8)-MID(Результаты!$I11,1,8),0)</f>
        <v>1.2256944444444473E-2</v>
      </c>
      <c r="H29" s="55">
        <f>IF(MID(Результаты!$I11,39,8)&gt;"",MID(Результаты!$I11,39,8)-MID(Результаты!$I11,20,8),0)</f>
        <v>0</v>
      </c>
      <c r="I29" s="55">
        <f>IF(MID(Результаты!$I11,58,8)&gt;"",MID(Результаты!$I11,58,8)-MID(Результаты!$I11,39,8),0)</f>
        <v>0</v>
      </c>
      <c r="J29" s="55">
        <f>IF(MID(Результаты!$I11,77,8)&gt;"",MID(Результаты!$I11,77,8)-MID(Результаты!$I11,58,8),0)</f>
        <v>0</v>
      </c>
      <c r="K29" s="13" t="str">
        <f>Результаты!H11</f>
        <v>00:35:23,0</v>
      </c>
      <c r="L29" s="53" t="str">
        <f>Результаты!J11</f>
        <v>+8:00,0</v>
      </c>
    </row>
  </sheetData>
  <mergeCells count="9">
    <mergeCell ref="B15:E15"/>
    <mergeCell ref="B10:L10"/>
    <mergeCell ref="K13:L13"/>
    <mergeCell ref="G12:L12"/>
    <mergeCell ref="B1:E1"/>
    <mergeCell ref="B4:L4"/>
    <mergeCell ref="B5:L5"/>
    <mergeCell ref="B8:L8"/>
    <mergeCell ref="B9:L9"/>
  </mergeCells>
  <pageMargins left="0.70866141732283472" right="0.70866141732283472" top="0.74803149606299213" bottom="0.74803149606299213" header="0.31496062992125984" footer="0.31496062992125984"/>
  <pageSetup paperSize="9" scale="88" fitToHeight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8" sqref="D8"/>
    </sheetView>
  </sheetViews>
  <sheetFormatPr defaultRowHeight="15" x14ac:dyDescent="0.25"/>
  <cols>
    <col min="3" max="3" width="12.42578125" customWidth="1"/>
    <col min="4" max="4" width="18.85546875" customWidth="1"/>
    <col min="5" max="5" width="9.140625" customWidth="1"/>
    <col min="6" max="6" width="15.85546875" customWidth="1"/>
    <col min="8" max="8" width="23.28515625" customWidth="1"/>
    <col min="9" max="9" width="39" customWidth="1"/>
  </cols>
  <sheetData>
    <row r="1" spans="1:10" x14ac:dyDescent="0.25">
      <c r="A1" t="s">
        <v>0</v>
      </c>
      <c r="B1" t="s">
        <v>32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>
        <v>1</v>
      </c>
      <c r="B2">
        <v>1</v>
      </c>
      <c r="C2">
        <v>4</v>
      </c>
      <c r="D2" t="s">
        <v>25</v>
      </c>
      <c r="E2" t="s">
        <v>26</v>
      </c>
      <c r="F2">
        <v>1978</v>
      </c>
      <c r="G2" t="s">
        <v>27</v>
      </c>
      <c r="H2" t="s">
        <v>34</v>
      </c>
      <c r="I2" t="s">
        <v>35</v>
      </c>
      <c r="J2" t="s">
        <v>9</v>
      </c>
    </row>
    <row r="3" spans="1:10" x14ac:dyDescent="0.25">
      <c r="A3">
        <v>2</v>
      </c>
      <c r="B3">
        <v>2</v>
      </c>
      <c r="C3">
        <v>8</v>
      </c>
      <c r="D3" t="s">
        <v>28</v>
      </c>
      <c r="E3" t="s">
        <v>36</v>
      </c>
      <c r="F3">
        <v>1976</v>
      </c>
      <c r="G3" t="s">
        <v>27</v>
      </c>
      <c r="H3" t="s">
        <v>37</v>
      </c>
      <c r="I3" t="s">
        <v>38</v>
      </c>
      <c r="J3" t="s">
        <v>39</v>
      </c>
    </row>
    <row r="4" spans="1:10" x14ac:dyDescent="0.25">
      <c r="A4">
        <v>3</v>
      </c>
      <c r="B4">
        <v>3</v>
      </c>
      <c r="C4">
        <v>9</v>
      </c>
      <c r="D4" t="s">
        <v>40</v>
      </c>
      <c r="E4" t="s">
        <v>41</v>
      </c>
      <c r="F4">
        <v>1975</v>
      </c>
      <c r="G4" t="s">
        <v>27</v>
      </c>
      <c r="H4" t="s">
        <v>42</v>
      </c>
      <c r="I4" t="s">
        <v>43</v>
      </c>
      <c r="J4" t="s">
        <v>29</v>
      </c>
    </row>
    <row r="5" spans="1:10" x14ac:dyDescent="0.25">
      <c r="A5">
        <v>4</v>
      </c>
      <c r="B5">
        <v>4</v>
      </c>
      <c r="C5">
        <v>3</v>
      </c>
      <c r="D5" t="s">
        <v>44</v>
      </c>
      <c r="E5" t="s">
        <v>30</v>
      </c>
      <c r="F5">
        <v>1975</v>
      </c>
      <c r="G5" t="s">
        <v>27</v>
      </c>
      <c r="H5" t="s">
        <v>45</v>
      </c>
      <c r="I5" t="s">
        <v>46</v>
      </c>
      <c r="J5" t="s">
        <v>47</v>
      </c>
    </row>
    <row r="6" spans="1:10" x14ac:dyDescent="0.25">
      <c r="A6">
        <v>5</v>
      </c>
      <c r="B6">
        <v>5</v>
      </c>
      <c r="C6">
        <v>6</v>
      </c>
      <c r="D6" t="s">
        <v>48</v>
      </c>
      <c r="E6" t="s">
        <v>26</v>
      </c>
      <c r="F6">
        <v>1986</v>
      </c>
      <c r="G6" t="s">
        <v>27</v>
      </c>
      <c r="H6" t="s">
        <v>49</v>
      </c>
      <c r="I6" t="s">
        <v>50</v>
      </c>
      <c r="J6" t="s">
        <v>51</v>
      </c>
    </row>
    <row r="7" spans="1:10" x14ac:dyDescent="0.25">
      <c r="A7">
        <v>6</v>
      </c>
      <c r="B7">
        <v>6</v>
      </c>
      <c r="C7">
        <v>7</v>
      </c>
      <c r="D7" t="s">
        <v>73</v>
      </c>
      <c r="E7" t="s">
        <v>52</v>
      </c>
      <c r="F7">
        <v>1970</v>
      </c>
      <c r="G7" t="s">
        <v>27</v>
      </c>
      <c r="H7" t="s">
        <v>53</v>
      </c>
      <c r="I7" t="s">
        <v>54</v>
      </c>
      <c r="J7" t="s">
        <v>55</v>
      </c>
    </row>
    <row r="8" spans="1:10" x14ac:dyDescent="0.25">
      <c r="A8">
        <v>7</v>
      </c>
      <c r="B8">
        <v>7</v>
      </c>
      <c r="C8">
        <v>5</v>
      </c>
      <c r="D8" t="s">
        <v>56</v>
      </c>
      <c r="E8" t="s">
        <v>57</v>
      </c>
      <c r="F8">
        <v>1992</v>
      </c>
      <c r="G8" t="s">
        <v>27</v>
      </c>
      <c r="H8" t="s">
        <v>58</v>
      </c>
      <c r="I8" t="s">
        <v>59</v>
      </c>
      <c r="J8" t="s">
        <v>60</v>
      </c>
    </row>
    <row r="9" spans="1:10" x14ac:dyDescent="0.25">
      <c r="A9">
        <v>8</v>
      </c>
      <c r="B9">
        <v>8</v>
      </c>
      <c r="C9">
        <v>10</v>
      </c>
      <c r="D9" t="s">
        <v>61</v>
      </c>
      <c r="E9" t="s">
        <v>62</v>
      </c>
      <c r="F9">
        <v>1986</v>
      </c>
      <c r="G9" t="s">
        <v>27</v>
      </c>
      <c r="H9" t="s">
        <v>63</v>
      </c>
      <c r="I9" t="s">
        <v>64</v>
      </c>
      <c r="J9" t="s">
        <v>65</v>
      </c>
    </row>
    <row r="10" spans="1:10" x14ac:dyDescent="0.25">
      <c r="A10">
        <v>9</v>
      </c>
      <c r="B10">
        <v>9</v>
      </c>
      <c r="C10">
        <v>2</v>
      </c>
      <c r="D10" t="s">
        <v>31</v>
      </c>
      <c r="E10" t="s">
        <v>26</v>
      </c>
      <c r="F10">
        <v>1972</v>
      </c>
      <c r="G10" t="s">
        <v>27</v>
      </c>
      <c r="H10" t="s">
        <v>66</v>
      </c>
      <c r="I10" t="s">
        <v>67</v>
      </c>
      <c r="J10" t="s">
        <v>68</v>
      </c>
    </row>
    <row r="11" spans="1:10" x14ac:dyDescent="0.25">
      <c r="A11">
        <v>10</v>
      </c>
      <c r="B11">
        <v>10</v>
      </c>
      <c r="C11">
        <v>1</v>
      </c>
      <c r="D11" t="s">
        <v>69</v>
      </c>
      <c r="E11" t="s">
        <v>62</v>
      </c>
      <c r="F11">
        <v>1966</v>
      </c>
      <c r="G11" t="s">
        <v>27</v>
      </c>
      <c r="H11" t="s">
        <v>70</v>
      </c>
      <c r="I11" t="s">
        <v>71</v>
      </c>
      <c r="J1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Протокол</vt:lpstr>
      <vt:lpstr>Результаты</vt:lpstr>
      <vt:lpstr>Протокол!Заголовки_для_печати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OrAMI</cp:lastModifiedBy>
  <cp:lastPrinted>2018-09-03T15:37:41Z</cp:lastPrinted>
  <dcterms:created xsi:type="dcterms:W3CDTF">2018-09-02T10:11:50Z</dcterms:created>
  <dcterms:modified xsi:type="dcterms:W3CDTF">2018-09-03T15:56:47Z</dcterms:modified>
</cp:coreProperties>
</file>