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OrAMI\Documents\Понемногу всему свету\Поздняков\Волкуша\2018-09-02 Горный кросс\"/>
    </mc:Choice>
  </mc:AlternateContent>
  <bookViews>
    <workbookView xWindow="0" yWindow="0" windowWidth="17805" windowHeight="11085" tabRatio="500"/>
  </bookViews>
  <sheets>
    <sheet name="Протокол" sheetId="1" r:id="rId1"/>
    <sheet name="Результаты" sheetId="2" r:id="rId2"/>
  </sheets>
  <definedNames>
    <definedName name="_xlnm.Print_Titles" localSheetId="0">Протокол!$19:$19</definedName>
  </definedNames>
  <calcPr calcId="162913" refMode="R1C1"/>
</workbook>
</file>

<file path=xl/calcChain.xml><?xml version="1.0" encoding="utf-8"?>
<calcChain xmlns="http://schemas.openxmlformats.org/spreadsheetml/2006/main">
  <c r="B45" i="1" l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G20" i="1" l="1"/>
  <c r="H20" i="1"/>
  <c r="I20" i="1"/>
  <c r="J20" i="1"/>
  <c r="G21" i="1"/>
  <c r="H21" i="1"/>
  <c r="I21" i="1"/>
  <c r="J21" i="1"/>
  <c r="G22" i="1"/>
  <c r="H22" i="1"/>
  <c r="I22" i="1"/>
  <c r="J22" i="1"/>
  <c r="G23" i="1"/>
  <c r="H23" i="1"/>
  <c r="I23" i="1"/>
  <c r="J23" i="1"/>
  <c r="G24" i="1"/>
  <c r="H24" i="1"/>
  <c r="I24" i="1"/>
  <c r="J24" i="1"/>
  <c r="G25" i="1"/>
  <c r="H25" i="1"/>
  <c r="I25" i="1"/>
  <c r="J25" i="1"/>
  <c r="G26" i="1"/>
  <c r="H26" i="1"/>
  <c r="I26" i="1"/>
  <c r="J26" i="1"/>
  <c r="G27" i="1"/>
  <c r="H27" i="1"/>
  <c r="I27" i="1"/>
  <c r="J27" i="1"/>
  <c r="G28" i="1"/>
  <c r="H28" i="1"/>
  <c r="I28" i="1"/>
  <c r="J28" i="1"/>
  <c r="G29" i="1"/>
  <c r="H29" i="1"/>
  <c r="I29" i="1"/>
  <c r="J29" i="1"/>
  <c r="G30" i="1"/>
  <c r="H30" i="1"/>
  <c r="I30" i="1"/>
  <c r="J30" i="1"/>
  <c r="G31" i="1"/>
  <c r="H31" i="1"/>
  <c r="I31" i="1"/>
  <c r="J31" i="1"/>
  <c r="G32" i="1"/>
  <c r="H32" i="1"/>
  <c r="I32" i="1"/>
  <c r="J32" i="1"/>
  <c r="G33" i="1"/>
  <c r="H33" i="1"/>
  <c r="I33" i="1"/>
  <c r="J33" i="1"/>
  <c r="G34" i="1"/>
  <c r="H34" i="1"/>
  <c r="I34" i="1"/>
  <c r="J34" i="1"/>
  <c r="G35" i="1"/>
  <c r="H35" i="1"/>
  <c r="I35" i="1"/>
  <c r="J35" i="1"/>
  <c r="G36" i="1"/>
  <c r="H36" i="1"/>
  <c r="I36" i="1"/>
  <c r="J36" i="1"/>
  <c r="G37" i="1"/>
  <c r="H37" i="1"/>
  <c r="I37" i="1"/>
  <c r="J37" i="1"/>
  <c r="G38" i="1"/>
  <c r="H38" i="1"/>
  <c r="I38" i="1"/>
  <c r="J38" i="1"/>
  <c r="G39" i="1"/>
  <c r="H39" i="1"/>
  <c r="I39" i="1"/>
  <c r="J39" i="1"/>
  <c r="G40" i="1"/>
  <c r="H40" i="1"/>
  <c r="I40" i="1"/>
  <c r="J40" i="1"/>
  <c r="G41" i="1"/>
  <c r="H41" i="1"/>
  <c r="I41" i="1"/>
  <c r="J41" i="1"/>
  <c r="G42" i="1"/>
  <c r="H42" i="1"/>
  <c r="I42" i="1"/>
  <c r="J42" i="1"/>
  <c r="G43" i="1"/>
  <c r="H43" i="1"/>
  <c r="I43" i="1"/>
  <c r="J43" i="1"/>
  <c r="G44" i="1"/>
  <c r="H44" i="1"/>
  <c r="I44" i="1"/>
  <c r="J44" i="1"/>
  <c r="G45" i="1"/>
  <c r="H45" i="1"/>
  <c r="I45" i="1"/>
  <c r="J45" i="1"/>
  <c r="G46" i="1"/>
  <c r="H46" i="1"/>
  <c r="I46" i="1"/>
  <c r="J46" i="1"/>
  <c r="G47" i="1"/>
  <c r="H47" i="1"/>
  <c r="I47" i="1"/>
  <c r="J47" i="1"/>
  <c r="G48" i="1"/>
  <c r="H48" i="1"/>
  <c r="I48" i="1"/>
  <c r="J48" i="1"/>
  <c r="G49" i="1"/>
  <c r="H49" i="1"/>
  <c r="I49" i="1"/>
  <c r="J49" i="1"/>
  <c r="G50" i="1"/>
  <c r="H50" i="1"/>
  <c r="I50" i="1"/>
  <c r="J50" i="1"/>
  <c r="G52" i="1"/>
  <c r="H52" i="1"/>
  <c r="I52" i="1"/>
  <c r="J52" i="1"/>
  <c r="G53" i="1"/>
  <c r="H53" i="1"/>
  <c r="I53" i="1"/>
  <c r="J53" i="1"/>
  <c r="G54" i="1"/>
  <c r="H54" i="1"/>
  <c r="I54" i="1"/>
  <c r="J54" i="1"/>
  <c r="G55" i="1"/>
  <c r="H55" i="1"/>
  <c r="I55" i="1"/>
  <c r="J55" i="1"/>
  <c r="G56" i="1"/>
  <c r="H56" i="1"/>
  <c r="I56" i="1"/>
  <c r="J56" i="1"/>
  <c r="G57" i="1"/>
  <c r="H57" i="1"/>
  <c r="I57" i="1"/>
  <c r="J57" i="1"/>
  <c r="G58" i="1"/>
  <c r="H58" i="1"/>
  <c r="I58" i="1"/>
  <c r="J58" i="1"/>
  <c r="G59" i="1"/>
  <c r="H59" i="1"/>
  <c r="I59" i="1"/>
  <c r="J59" i="1"/>
  <c r="G60" i="1"/>
  <c r="H60" i="1"/>
  <c r="I60" i="1"/>
  <c r="J60" i="1"/>
  <c r="G51" i="1"/>
  <c r="H51" i="1"/>
  <c r="I51" i="1"/>
  <c r="J51" i="1"/>
  <c r="G61" i="1"/>
  <c r="H61" i="1"/>
  <c r="I61" i="1"/>
  <c r="J61" i="1"/>
  <c r="G62" i="1"/>
  <c r="H62" i="1"/>
  <c r="I62" i="1"/>
  <c r="J62" i="1"/>
  <c r="G63" i="1"/>
  <c r="H63" i="1"/>
  <c r="I63" i="1"/>
  <c r="J63" i="1"/>
  <c r="G64" i="1"/>
  <c r="H64" i="1"/>
  <c r="I64" i="1"/>
  <c r="J64" i="1"/>
  <c r="G65" i="1"/>
  <c r="H65" i="1"/>
  <c r="I65" i="1"/>
  <c r="J65" i="1"/>
  <c r="G66" i="1"/>
  <c r="H66" i="1"/>
  <c r="I66" i="1"/>
  <c r="J66" i="1"/>
  <c r="G67" i="1"/>
  <c r="H67" i="1"/>
  <c r="I67" i="1"/>
  <c r="J67" i="1"/>
  <c r="G68" i="1"/>
  <c r="H68" i="1"/>
  <c r="I68" i="1"/>
  <c r="J68" i="1"/>
  <c r="G69" i="1"/>
  <c r="H69" i="1"/>
  <c r="I69" i="1"/>
  <c r="J69" i="1"/>
  <c r="G70" i="1"/>
  <c r="H70" i="1"/>
  <c r="I70" i="1"/>
  <c r="J70" i="1"/>
  <c r="G71" i="1"/>
  <c r="H71" i="1"/>
  <c r="I71" i="1"/>
  <c r="J71" i="1"/>
  <c r="G72" i="1"/>
  <c r="H72" i="1"/>
  <c r="I72" i="1"/>
  <c r="J72" i="1"/>
  <c r="G73" i="1"/>
  <c r="H73" i="1"/>
  <c r="I73" i="1"/>
  <c r="J73" i="1"/>
  <c r="G74" i="1"/>
  <c r="H74" i="1"/>
  <c r="I74" i="1"/>
  <c r="J74" i="1"/>
  <c r="G75" i="1"/>
  <c r="H75" i="1"/>
  <c r="I75" i="1"/>
  <c r="J75" i="1"/>
  <c r="G76" i="1"/>
  <c r="H76" i="1"/>
  <c r="I76" i="1"/>
  <c r="J76" i="1"/>
  <c r="G78" i="1"/>
  <c r="H78" i="1"/>
  <c r="I78" i="1"/>
  <c r="J78" i="1"/>
  <c r="G79" i="1"/>
  <c r="H79" i="1"/>
  <c r="I79" i="1"/>
  <c r="J79" i="1"/>
  <c r="G80" i="1"/>
  <c r="H80" i="1"/>
  <c r="I80" i="1"/>
  <c r="J80" i="1"/>
  <c r="G77" i="1"/>
  <c r="H77" i="1"/>
  <c r="I77" i="1"/>
  <c r="J77" i="1"/>
  <c r="B78" i="1" l="1"/>
  <c r="C78" i="1"/>
  <c r="D78" i="1"/>
  <c r="E78" i="1"/>
  <c r="K78" i="1"/>
  <c r="F78" i="1" s="1"/>
  <c r="L78" i="1"/>
  <c r="B79" i="1"/>
  <c r="C79" i="1"/>
  <c r="D79" i="1"/>
  <c r="E79" i="1"/>
  <c r="K79" i="1"/>
  <c r="F79" i="1" s="1"/>
  <c r="L79" i="1"/>
  <c r="B80" i="1"/>
  <c r="C80" i="1"/>
  <c r="D80" i="1"/>
  <c r="E80" i="1"/>
  <c r="K80" i="1"/>
  <c r="F80" i="1" s="1"/>
  <c r="L80" i="1"/>
  <c r="B29" i="1"/>
  <c r="C29" i="1"/>
  <c r="D29" i="1"/>
  <c r="E29" i="1"/>
  <c r="K29" i="1"/>
  <c r="F29" i="1" s="1"/>
  <c r="L29" i="1"/>
  <c r="B30" i="1"/>
  <c r="C30" i="1"/>
  <c r="D30" i="1"/>
  <c r="E30" i="1"/>
  <c r="K30" i="1"/>
  <c r="F30" i="1" s="1"/>
  <c r="L30" i="1"/>
  <c r="B31" i="1"/>
  <c r="C31" i="1"/>
  <c r="D31" i="1"/>
  <c r="E31" i="1"/>
  <c r="K31" i="1"/>
  <c r="F31" i="1" s="1"/>
  <c r="L31" i="1"/>
  <c r="B32" i="1"/>
  <c r="C32" i="1"/>
  <c r="D32" i="1"/>
  <c r="E32" i="1"/>
  <c r="K32" i="1"/>
  <c r="F32" i="1" s="1"/>
  <c r="L32" i="1"/>
  <c r="B33" i="1"/>
  <c r="C33" i="1"/>
  <c r="D33" i="1"/>
  <c r="E33" i="1"/>
  <c r="K33" i="1"/>
  <c r="F33" i="1" s="1"/>
  <c r="L33" i="1"/>
  <c r="B34" i="1"/>
  <c r="C34" i="1"/>
  <c r="D34" i="1"/>
  <c r="E34" i="1"/>
  <c r="K34" i="1"/>
  <c r="F34" i="1" s="1"/>
  <c r="L34" i="1"/>
  <c r="B35" i="1"/>
  <c r="C35" i="1"/>
  <c r="D35" i="1"/>
  <c r="E35" i="1"/>
  <c r="K35" i="1"/>
  <c r="F35" i="1" s="1"/>
  <c r="L35" i="1"/>
  <c r="B36" i="1"/>
  <c r="C36" i="1"/>
  <c r="D36" i="1"/>
  <c r="E36" i="1"/>
  <c r="K36" i="1"/>
  <c r="F36" i="1" s="1"/>
  <c r="L36" i="1"/>
  <c r="B37" i="1"/>
  <c r="C37" i="1"/>
  <c r="D37" i="1"/>
  <c r="E37" i="1"/>
  <c r="K37" i="1"/>
  <c r="F37" i="1" s="1"/>
  <c r="L37" i="1"/>
  <c r="B38" i="1"/>
  <c r="C38" i="1"/>
  <c r="D38" i="1"/>
  <c r="E38" i="1"/>
  <c r="K38" i="1"/>
  <c r="F38" i="1" s="1"/>
  <c r="L38" i="1"/>
  <c r="B39" i="1"/>
  <c r="C39" i="1"/>
  <c r="D39" i="1"/>
  <c r="E39" i="1"/>
  <c r="K39" i="1"/>
  <c r="F39" i="1" s="1"/>
  <c r="L39" i="1"/>
  <c r="B40" i="1"/>
  <c r="C40" i="1"/>
  <c r="D40" i="1"/>
  <c r="E40" i="1"/>
  <c r="K40" i="1"/>
  <c r="F40" i="1" s="1"/>
  <c r="L40" i="1"/>
  <c r="B41" i="1"/>
  <c r="C41" i="1"/>
  <c r="D41" i="1"/>
  <c r="E41" i="1"/>
  <c r="K41" i="1"/>
  <c r="F41" i="1" s="1"/>
  <c r="L41" i="1"/>
  <c r="B42" i="1"/>
  <c r="C42" i="1"/>
  <c r="D42" i="1"/>
  <c r="E42" i="1"/>
  <c r="K42" i="1"/>
  <c r="F42" i="1" s="1"/>
  <c r="L42" i="1"/>
  <c r="B43" i="1"/>
  <c r="C43" i="1"/>
  <c r="D43" i="1"/>
  <c r="E43" i="1"/>
  <c r="K43" i="1"/>
  <c r="F43" i="1" s="1"/>
  <c r="L43" i="1"/>
  <c r="B44" i="1"/>
  <c r="C44" i="1"/>
  <c r="D44" i="1"/>
  <c r="E44" i="1"/>
  <c r="K44" i="1"/>
  <c r="F44" i="1" s="1"/>
  <c r="L44" i="1"/>
  <c r="C45" i="1"/>
  <c r="D45" i="1"/>
  <c r="E45" i="1"/>
  <c r="K45" i="1"/>
  <c r="F45" i="1" s="1"/>
  <c r="L45" i="1"/>
  <c r="C46" i="1"/>
  <c r="D46" i="1"/>
  <c r="E46" i="1"/>
  <c r="K46" i="1"/>
  <c r="F46" i="1" s="1"/>
  <c r="L46" i="1"/>
  <c r="C47" i="1"/>
  <c r="D47" i="1"/>
  <c r="E47" i="1"/>
  <c r="K47" i="1"/>
  <c r="F47" i="1" s="1"/>
  <c r="L47" i="1"/>
  <c r="C48" i="1"/>
  <c r="D48" i="1"/>
  <c r="E48" i="1"/>
  <c r="K48" i="1"/>
  <c r="F48" i="1" s="1"/>
  <c r="L48" i="1"/>
  <c r="C49" i="1"/>
  <c r="D49" i="1"/>
  <c r="E49" i="1"/>
  <c r="K49" i="1"/>
  <c r="F49" i="1" s="1"/>
  <c r="L49" i="1"/>
  <c r="C50" i="1"/>
  <c r="D50" i="1"/>
  <c r="E50" i="1"/>
  <c r="K50" i="1"/>
  <c r="F50" i="1" s="1"/>
  <c r="L50" i="1"/>
  <c r="C52" i="1"/>
  <c r="D52" i="1"/>
  <c r="E52" i="1"/>
  <c r="K52" i="1"/>
  <c r="F52" i="1" s="1"/>
  <c r="L52" i="1"/>
  <c r="C53" i="1"/>
  <c r="D53" i="1"/>
  <c r="E53" i="1"/>
  <c r="K53" i="1"/>
  <c r="F53" i="1" s="1"/>
  <c r="L53" i="1"/>
  <c r="C54" i="1"/>
  <c r="D54" i="1"/>
  <c r="E54" i="1"/>
  <c r="K54" i="1"/>
  <c r="F54" i="1" s="1"/>
  <c r="L54" i="1"/>
  <c r="C55" i="1"/>
  <c r="D55" i="1"/>
  <c r="E55" i="1"/>
  <c r="K55" i="1"/>
  <c r="F55" i="1" s="1"/>
  <c r="L55" i="1"/>
  <c r="C56" i="1"/>
  <c r="D56" i="1"/>
  <c r="E56" i="1"/>
  <c r="K56" i="1"/>
  <c r="F56" i="1" s="1"/>
  <c r="L56" i="1"/>
  <c r="C57" i="1"/>
  <c r="D57" i="1"/>
  <c r="E57" i="1"/>
  <c r="K57" i="1"/>
  <c r="F57" i="1" s="1"/>
  <c r="L57" i="1"/>
  <c r="C58" i="1"/>
  <c r="D58" i="1"/>
  <c r="E58" i="1"/>
  <c r="K58" i="1"/>
  <c r="F58" i="1" s="1"/>
  <c r="L58" i="1"/>
  <c r="C59" i="1"/>
  <c r="D59" i="1"/>
  <c r="E59" i="1"/>
  <c r="K59" i="1"/>
  <c r="F59" i="1" s="1"/>
  <c r="L59" i="1"/>
  <c r="C60" i="1"/>
  <c r="D60" i="1"/>
  <c r="E60" i="1"/>
  <c r="K60" i="1"/>
  <c r="F60" i="1" s="1"/>
  <c r="L60" i="1"/>
  <c r="C51" i="1"/>
  <c r="D51" i="1"/>
  <c r="E51" i="1"/>
  <c r="K51" i="1"/>
  <c r="F51" i="1" s="1"/>
  <c r="L51" i="1"/>
  <c r="C61" i="1"/>
  <c r="D61" i="1"/>
  <c r="E61" i="1"/>
  <c r="K61" i="1"/>
  <c r="F61" i="1" s="1"/>
  <c r="L61" i="1"/>
  <c r="C62" i="1"/>
  <c r="D62" i="1"/>
  <c r="E62" i="1"/>
  <c r="K62" i="1"/>
  <c r="F62" i="1" s="1"/>
  <c r="L62" i="1"/>
  <c r="C63" i="1"/>
  <c r="D63" i="1"/>
  <c r="E63" i="1"/>
  <c r="K63" i="1"/>
  <c r="F63" i="1" s="1"/>
  <c r="L63" i="1"/>
  <c r="C64" i="1"/>
  <c r="D64" i="1"/>
  <c r="E64" i="1"/>
  <c r="K64" i="1"/>
  <c r="F64" i="1" s="1"/>
  <c r="L64" i="1"/>
  <c r="C65" i="1"/>
  <c r="D65" i="1"/>
  <c r="E65" i="1"/>
  <c r="K65" i="1"/>
  <c r="F65" i="1" s="1"/>
  <c r="L65" i="1"/>
  <c r="C66" i="1"/>
  <c r="D66" i="1"/>
  <c r="E66" i="1"/>
  <c r="K66" i="1"/>
  <c r="F66" i="1" s="1"/>
  <c r="L66" i="1"/>
  <c r="C67" i="1"/>
  <c r="D67" i="1"/>
  <c r="E67" i="1"/>
  <c r="K67" i="1"/>
  <c r="F67" i="1" s="1"/>
  <c r="L67" i="1"/>
  <c r="C68" i="1"/>
  <c r="D68" i="1"/>
  <c r="E68" i="1"/>
  <c r="K68" i="1"/>
  <c r="F68" i="1" s="1"/>
  <c r="L68" i="1"/>
  <c r="C69" i="1"/>
  <c r="D69" i="1"/>
  <c r="E69" i="1"/>
  <c r="K69" i="1"/>
  <c r="F69" i="1" s="1"/>
  <c r="L69" i="1"/>
  <c r="C70" i="1"/>
  <c r="D70" i="1"/>
  <c r="E70" i="1"/>
  <c r="K70" i="1"/>
  <c r="F70" i="1" s="1"/>
  <c r="L70" i="1"/>
  <c r="C71" i="1"/>
  <c r="D71" i="1"/>
  <c r="E71" i="1"/>
  <c r="K71" i="1"/>
  <c r="F71" i="1" s="1"/>
  <c r="L71" i="1"/>
  <c r="C72" i="1"/>
  <c r="D72" i="1"/>
  <c r="E72" i="1"/>
  <c r="K72" i="1"/>
  <c r="F72" i="1" s="1"/>
  <c r="L72" i="1"/>
  <c r="C73" i="1"/>
  <c r="D73" i="1"/>
  <c r="E73" i="1"/>
  <c r="K73" i="1"/>
  <c r="F73" i="1" s="1"/>
  <c r="L73" i="1"/>
  <c r="C74" i="1"/>
  <c r="D74" i="1"/>
  <c r="E74" i="1"/>
  <c r="K74" i="1"/>
  <c r="F74" i="1" s="1"/>
  <c r="L74" i="1"/>
  <c r="C75" i="1"/>
  <c r="D75" i="1"/>
  <c r="E75" i="1"/>
  <c r="K75" i="1"/>
  <c r="F75" i="1" s="1"/>
  <c r="L75" i="1"/>
  <c r="C76" i="1"/>
  <c r="D76" i="1"/>
  <c r="E76" i="1"/>
  <c r="K76" i="1"/>
  <c r="F76" i="1" s="1"/>
  <c r="L76" i="1"/>
  <c r="B77" i="1"/>
  <c r="C77" i="1"/>
  <c r="D77" i="1"/>
  <c r="E77" i="1"/>
  <c r="K77" i="1"/>
  <c r="F77" i="1" s="1"/>
  <c r="L77" i="1"/>
  <c r="E22" i="1"/>
  <c r="E23" i="1"/>
  <c r="E24" i="1"/>
  <c r="E25" i="1"/>
  <c r="E26" i="1"/>
  <c r="E27" i="1"/>
  <c r="E28" i="1"/>
  <c r="E21" i="1"/>
  <c r="E20" i="1"/>
  <c r="B22" i="1" l="1"/>
  <c r="B23" i="1"/>
  <c r="B24" i="1"/>
  <c r="B25" i="1"/>
  <c r="B26" i="1"/>
  <c r="B27" i="1"/>
  <c r="B28" i="1"/>
  <c r="B20" i="1"/>
  <c r="B21" i="1"/>
  <c r="C21" i="1" l="1"/>
  <c r="D21" i="1"/>
  <c r="K21" i="1"/>
  <c r="F21" i="1" s="1"/>
  <c r="L21" i="1"/>
  <c r="C22" i="1"/>
  <c r="D22" i="1"/>
  <c r="K22" i="1"/>
  <c r="F22" i="1" s="1"/>
  <c r="L22" i="1"/>
  <c r="C23" i="1"/>
  <c r="D23" i="1"/>
  <c r="K23" i="1"/>
  <c r="F23" i="1" s="1"/>
  <c r="L23" i="1"/>
  <c r="C24" i="1"/>
  <c r="D24" i="1"/>
  <c r="K24" i="1"/>
  <c r="F24" i="1" s="1"/>
  <c r="L24" i="1"/>
  <c r="C25" i="1"/>
  <c r="D25" i="1"/>
  <c r="K25" i="1"/>
  <c r="F25" i="1" s="1"/>
  <c r="L25" i="1"/>
  <c r="C26" i="1"/>
  <c r="D26" i="1"/>
  <c r="K26" i="1"/>
  <c r="F26" i="1" s="1"/>
  <c r="L26" i="1"/>
  <c r="C27" i="1"/>
  <c r="D27" i="1"/>
  <c r="K27" i="1"/>
  <c r="F27" i="1" s="1"/>
  <c r="L27" i="1"/>
  <c r="C28" i="1"/>
  <c r="D28" i="1"/>
  <c r="K28" i="1"/>
  <c r="F28" i="1" s="1"/>
  <c r="L28" i="1"/>
  <c r="L20" i="1"/>
  <c r="K20" i="1"/>
  <c r="F20" i="1" s="1"/>
  <c r="D20" i="1"/>
  <c r="C20" i="1"/>
</calcChain>
</file>

<file path=xl/sharedStrings.xml><?xml version="1.0" encoding="utf-8"?>
<sst xmlns="http://schemas.openxmlformats.org/spreadsheetml/2006/main" count="403" uniqueCount="296">
  <si>
    <t>№</t>
  </si>
  <si>
    <t>Номер</t>
  </si>
  <si>
    <t>Фамилия</t>
  </si>
  <si>
    <t>Имя</t>
  </si>
  <si>
    <t>Год рождения</t>
  </si>
  <si>
    <t>Группа</t>
  </si>
  <si>
    <t>Результат</t>
  </si>
  <si>
    <t>Подробно</t>
  </si>
  <si>
    <t>Отставание</t>
  </si>
  <si>
    <t>+00,0</t>
  </si>
  <si>
    <t>Место</t>
  </si>
  <si>
    <t>1 круг</t>
  </si>
  <si>
    <t>2 круг</t>
  </si>
  <si>
    <t>3 круг</t>
  </si>
  <si>
    <t>4 круг</t>
  </si>
  <si>
    <t>5 круг</t>
  </si>
  <si>
    <t>Фамилия Имя</t>
  </si>
  <si>
    <t>ОФИЦИАЛЬНЫЙ ПРОТОКОЛ РЕЗУЛЬТАТОВ</t>
  </si>
  <si>
    <t>соревнования по бегу</t>
  </si>
  <si>
    <t>ТЕХНИЧЕСКИЕ ДАННЫЕ ТРАССЫ:</t>
  </si>
  <si>
    <t>ДЛИНА КРУГА:</t>
  </si>
  <si>
    <t>КРУГОВ:</t>
  </si>
  <si>
    <t>3000М</t>
  </si>
  <si>
    <t>ОСЕННИЙ ГОРНЫЙ КРОСС</t>
  </si>
  <si>
    <r>
      <t xml:space="preserve"> ДАТА ПРОВЕДЕНИЯ: </t>
    </r>
    <r>
      <rPr>
        <sz val="10"/>
        <color indexed="8"/>
        <rFont val="Calibri"/>
        <family val="2"/>
        <charset val="204"/>
      </rPr>
      <t>02 сентября 2018 года</t>
    </r>
  </si>
  <si>
    <t>Место в возрастной группе</t>
  </si>
  <si>
    <r>
      <t xml:space="preserve"> МЕСТО ПРОВЕДЕНИЯ: </t>
    </r>
    <r>
      <rPr>
        <sz val="10"/>
        <color indexed="8"/>
        <rFont val="Calibri"/>
        <family val="2"/>
        <charset val="204"/>
      </rPr>
      <t>Зона отдыха "Волкуша", г. Лыткарино, МО</t>
    </r>
  </si>
  <si>
    <t>Копытов</t>
  </si>
  <si>
    <t>Павел</t>
  </si>
  <si>
    <t>М</t>
  </si>
  <si>
    <t>00:56:17,0</t>
  </si>
  <si>
    <t>11:17:12 (FINISH), 11:28:31 (FINISH), 11:40:02 (FINISH), 11:51:30 (FINISH), 12:02:47 (FINISH)</t>
  </si>
  <si>
    <t>Пестов</t>
  </si>
  <si>
    <t>Евгений</t>
  </si>
  <si>
    <t>00:57:19,0</t>
  </si>
  <si>
    <t>+1:02,0</t>
  </si>
  <si>
    <t>Богатырев</t>
  </si>
  <si>
    <t>Виктор</t>
  </si>
  <si>
    <t>00:57:26,0</t>
  </si>
  <si>
    <t>11:26:51 (FINISH), 11:38:12 (FINISH), 11:49:55 (FINISH), 12:01:35 (FINISH), 12:13:26 (FINISH)</t>
  </si>
  <si>
    <t>+1:09,0</t>
  </si>
  <si>
    <t>Кулаков</t>
  </si>
  <si>
    <t>Андрей</t>
  </si>
  <si>
    <t>00:58:42,0</t>
  </si>
  <si>
    <t>11:25:24 (FINISH), 11:37:10 (FINISH), 11:48:55 (FINISH), 12:00:53 (FINISH), 12:12:42 (FINISH)</t>
  </si>
  <si>
    <t>+2:25,0</t>
  </si>
  <si>
    <t>Зверьков</t>
  </si>
  <si>
    <t>Борис</t>
  </si>
  <si>
    <t>00:58:59,0</t>
  </si>
  <si>
    <t>11:18:45 (FINISH), 11:30:47 (FINISH), 11:42:58 (FINISH), 11:54:40 (FINISH), 12:05:59 (FINISH)</t>
  </si>
  <si>
    <t>+2:42,0</t>
  </si>
  <si>
    <t>Наумов</t>
  </si>
  <si>
    <t>Иван</t>
  </si>
  <si>
    <t>00:59:21,0</t>
  </si>
  <si>
    <t>11:23:53 (FINISH), 11:35:39 (FINISH), 11:47:45 (FINISH), 11:59:50 (FINISH), 12:11:51 (FINISH)</t>
  </si>
  <si>
    <t>+3:04,0</t>
  </si>
  <si>
    <t>Бирюков</t>
  </si>
  <si>
    <t>Михаил</t>
  </si>
  <si>
    <t>00:59:40,0</t>
  </si>
  <si>
    <t>+3:23,0</t>
  </si>
  <si>
    <t>Шорохов</t>
  </si>
  <si>
    <t>Алексей</t>
  </si>
  <si>
    <t>00:59:53,0</t>
  </si>
  <si>
    <t>11:31:37 (FINISH), 11:43:41 (FINISH), 11:56:13 (FINISH), 12:08:13 (FINISH), 12:20:23 (FINISH)</t>
  </si>
  <si>
    <t>+3:36,0</t>
  </si>
  <si>
    <t>Карасев</t>
  </si>
  <si>
    <t>Геннадий</t>
  </si>
  <si>
    <t>01:00:59,0</t>
  </si>
  <si>
    <t>11:29:05 (FINISH), 11:41:29 (FINISH), 11:53:42 (FINISH), 12:05:57 (FINISH), 12:17:59 (FINISH)</t>
  </si>
  <si>
    <t>+4:42,0</t>
  </si>
  <si>
    <t>Кухаренко</t>
  </si>
  <si>
    <t>01:02:12,0</t>
  </si>
  <si>
    <t>11:25:08 (FINISH), 11:37:10 (FINISH), 11:49:49 (FINISH), 12:02:53 (FINISH), 12:15:42 (FINISH)</t>
  </si>
  <si>
    <t>+5:55,0</t>
  </si>
  <si>
    <t>Антонов</t>
  </si>
  <si>
    <t>01:02:30,0</t>
  </si>
  <si>
    <t>11:19:41 (FINISH), 11:32:11 (FINISH), 11:44:53 (FINISH), 11:57:37 (FINISH), 12:10:00 (FINISH)</t>
  </si>
  <si>
    <t>+6:13,0</t>
  </si>
  <si>
    <t>Михеев</t>
  </si>
  <si>
    <t>Василий</t>
  </si>
  <si>
    <t>01:03:04,0</t>
  </si>
  <si>
    <t>11:22:39 (FINISH), 11:35:05 (FINISH), 11:47:50 (FINISH), 12:00:58 (FINISH), 12:14:04 (FINISH)</t>
  </si>
  <si>
    <t>+6:47,0</t>
  </si>
  <si>
    <t>Бабинов</t>
  </si>
  <si>
    <t>01:03:10,0</t>
  </si>
  <si>
    <t>11:22:20 (FINISH), 11:34:50 (FINISH), 11:47:29 (FINISH), 12:00:32 (FINISH), 12:13:40 (FINISH)</t>
  </si>
  <si>
    <t>+6:53,0</t>
  </si>
  <si>
    <t>Арутюнян</t>
  </si>
  <si>
    <t>Арам</t>
  </si>
  <si>
    <t>01:03:35,0</t>
  </si>
  <si>
    <t>11:28:59 (FINISH), 11:41:39 (FINISH), 11:54:27 (FINISH), 12:07:24 (FINISH), 12:20:05 (FINISH)</t>
  </si>
  <si>
    <t>+7:18,0</t>
  </si>
  <si>
    <t>Львов</t>
  </si>
  <si>
    <t>Сергей</t>
  </si>
  <si>
    <t>01:03:54,0</t>
  </si>
  <si>
    <t>11:22:49 (FINISH), 11:35:05 (FINISH), 11:48:02 (FINISH), 12:01:59 (FINISH), 12:15:24 (FINISH)</t>
  </si>
  <si>
    <t>+7:37,0</t>
  </si>
  <si>
    <t>Ульянов</t>
  </si>
  <si>
    <t>01:04:15,0</t>
  </si>
  <si>
    <t>11:26:20 (FINISH), 11:38:44 (FINISH), 11:51:53 (FINISH), 12:05:21 (FINISH), 12:18:45 (FINISH)</t>
  </si>
  <si>
    <t>+7:58,0</t>
  </si>
  <si>
    <t>Гарбузов</t>
  </si>
  <si>
    <t>Владимир</t>
  </si>
  <si>
    <t>01:05:02,0</t>
  </si>
  <si>
    <t>11:32:13 (FINISH), 11:45:48 (FINISH), 11:58:57 (FINISH), 12:11:45 (FINISH), 12:24:02 (FINISH)</t>
  </si>
  <si>
    <t>+8:45,0</t>
  </si>
  <si>
    <t>Сыресенко</t>
  </si>
  <si>
    <t>01:06:19,0</t>
  </si>
  <si>
    <t>11:22:46 (FINISH), 11:35:54 (FINISH), 11:49:46 (FINISH), 12:03:38 (FINISH), 12:16:49 (FINISH)</t>
  </si>
  <si>
    <t>+10:02,0</t>
  </si>
  <si>
    <t>Гаджиев</t>
  </si>
  <si>
    <t>Дмитрий</t>
  </si>
  <si>
    <t>01:06:22,0</t>
  </si>
  <si>
    <t>11:26:43 (FINISH), 11:40:30 (FINISH), 11:54:06 (FINISH), 12:07:31 (FINISH), 12:20:22 (FINISH)</t>
  </si>
  <si>
    <t>+10:05,0</t>
  </si>
  <si>
    <t>Фуфурин</t>
  </si>
  <si>
    <t>Игорь</t>
  </si>
  <si>
    <t>01:06:30,0</t>
  </si>
  <si>
    <t>11:27:46 (FINISH), 11:41:15 (FINISH), 11:54:58 (FINISH), 12:08:44 (FINISH), 12:21:30 (FINISH)</t>
  </si>
  <si>
    <t>+10:13,0</t>
  </si>
  <si>
    <t>Бузуев</t>
  </si>
  <si>
    <t>01:06:37,0</t>
  </si>
  <si>
    <t>11:28:28 (FINISH), 11:41:33 (FINISH), 11:55:10 (FINISH), 12:08:48 (FINISH), 12:22:37 (FINISH)</t>
  </si>
  <si>
    <t>+10:20,0</t>
  </si>
  <si>
    <t>Афонюшкин</t>
  </si>
  <si>
    <t>Александр</t>
  </si>
  <si>
    <t>01:07:03,0</t>
  </si>
  <si>
    <t>11:27:45 (FINISH), 11:41:07 (FINISH), 11:54:39 (FINISH), 12:08:18 (FINISH), 12:22:03 (FINISH)</t>
  </si>
  <si>
    <t>+10:46,0</t>
  </si>
  <si>
    <t>Голов</t>
  </si>
  <si>
    <t>Юрий</t>
  </si>
  <si>
    <t>01:07:15,0</t>
  </si>
  <si>
    <t>11:22:59 (FINISH), 11:36:21 (FINISH), 11:50:03 (FINISH), 12:03:57 (FINISH), 12:17:15 (FINISH)</t>
  </si>
  <si>
    <t>+10:58,0</t>
  </si>
  <si>
    <t>Астахов</t>
  </si>
  <si>
    <t>01:07:41,0</t>
  </si>
  <si>
    <t>11:20:49 (FINISH), 11:34:29 (FINISH), 11:48:12 (FINISH), 12:02:09 (FINISH), 12:15:31 (FINISH)</t>
  </si>
  <si>
    <t>+11:24,0</t>
  </si>
  <si>
    <t>Корчагин</t>
  </si>
  <si>
    <t>01:07:42,0</t>
  </si>
  <si>
    <t>11:26:06 (FINISH), 11:39:50 (FINISH), 11:53:42 (FINISH), 12:07:30 (FINISH), 12:21:12 (FINISH)</t>
  </si>
  <si>
    <t>+11:25,0</t>
  </si>
  <si>
    <t>01:09:02,0</t>
  </si>
  <si>
    <t>11:21:41 (FINISH), 11:35:32 (FINISH), 11:49:45 (FINISH), 12:03:40 (FINISH), 12:17:32 (FINISH)</t>
  </si>
  <si>
    <t>+12:45,0</t>
  </si>
  <si>
    <t>Косов</t>
  </si>
  <si>
    <t>01:09:57,0</t>
  </si>
  <si>
    <t>11:22:30 (FINISH), 11:36:35 (FINISH), 11:50:46 (FINISH), 12:04:58 (FINISH), 12:18:57 (FINISH)</t>
  </si>
  <si>
    <t>+13:40,0</t>
  </si>
  <si>
    <t>Коломеец</t>
  </si>
  <si>
    <t>01:09:59,0</t>
  </si>
  <si>
    <t>11:34:10 (FINISH), 11:48:35 (FINISH), 12:03:02 (FINISH), 12:17:10 (FINISH), 12:29:59 (FINISH)</t>
  </si>
  <si>
    <t>+13:42,0</t>
  </si>
  <si>
    <t>Ермохин</t>
  </si>
  <si>
    <t>01:10:09,0</t>
  </si>
  <si>
    <t>11:34:55 (FINISH), 11:49:11 (FINISH), 12:03:41 (FINISH), 12:17:43 (FINISH), 12:31:09 (FINISH)</t>
  </si>
  <si>
    <t>+13:52,0</t>
  </si>
  <si>
    <t>Зверев</t>
  </si>
  <si>
    <t>Пётр</t>
  </si>
  <si>
    <t>01:10:32,0</t>
  </si>
  <si>
    <t>11:32:30 (FINISH), 11:46:39 (FINISH), 12:00:57 (FINISH), 12:15:15 (FINISH), 12:29:32 (FINISH)</t>
  </si>
  <si>
    <t>+14:15,0</t>
  </si>
  <si>
    <t>Федосов</t>
  </si>
  <si>
    <t>01:10:54,0</t>
  </si>
  <si>
    <t>11:26:17 (FINISH), 11:40:06 (FINISH), 11:54:23 (FINISH), 12:09:07 (FINISH), 12:23:54 (FINISH)</t>
  </si>
  <si>
    <t>+14:37,0</t>
  </si>
  <si>
    <t>01:12:42,0</t>
  </si>
  <si>
    <t>11:24:01 (FINISH), 11:38:45 (FINISH), 11:53:34 (FINISH), 12:08:20 (FINISH), 12:22:42 (FINISH)</t>
  </si>
  <si>
    <t>+16:25,0</t>
  </si>
  <si>
    <t>Татаренко</t>
  </si>
  <si>
    <t>Никита</t>
  </si>
  <si>
    <t>01:12:47,0</t>
  </si>
  <si>
    <t>11:34:32 (FINISH), 11:48:33 (FINISH), 12:03:14 (FINISH), 12:18:52 (FINISH), 12:34:17 (FINISH)</t>
  </si>
  <si>
    <t>+16:30,0</t>
  </si>
  <si>
    <t>Торопов</t>
  </si>
  <si>
    <t>01:13:05,0</t>
  </si>
  <si>
    <t>11:23:26 (FINISH), 11:37:38 (FINISH), 11:52:18 (FINISH), 12:07:38 (FINISH), 12:22:35 (FINISH)</t>
  </si>
  <si>
    <t>+16:48,0</t>
  </si>
  <si>
    <t>Суров</t>
  </si>
  <si>
    <t>01:13:21,0</t>
  </si>
  <si>
    <t>11:30:43 (FINISH), 11:45:03 (FINISH), 11:59:56 (FINISH), 12:15:18 (FINISH), 12:30:51 (FINISH)</t>
  </si>
  <si>
    <t>+17:04,0</t>
  </si>
  <si>
    <t>Горбачев</t>
  </si>
  <si>
    <t>01:14:56,0</t>
  </si>
  <si>
    <t>11:31:57 (FINISH), 11:46:47 (FINISH), 12:01:46 (FINISH), 12:16:58 (FINISH), 12:32:26 (FINISH)</t>
  </si>
  <si>
    <t>+18:39,0</t>
  </si>
  <si>
    <t>Зимченко</t>
  </si>
  <si>
    <t>Григорий</t>
  </si>
  <si>
    <t>01:15:11,0</t>
  </si>
  <si>
    <t>11:23:50 (FINISH), 11:37:49 (FINISH), 11:52:57 (FINISH), 12:09:03 (FINISH), 12:26:11 (FINISH)</t>
  </si>
  <si>
    <t>+18:54,0</t>
  </si>
  <si>
    <t>Вансков</t>
  </si>
  <si>
    <t>01:15:15,0</t>
  </si>
  <si>
    <t>11:32:41 (FINISH), 11:48:13 (FINISH), 12:03:35 (FINISH), 12:18:53 (FINISH), 12:33:15 (FINISH)</t>
  </si>
  <si>
    <t>+18:58,0</t>
  </si>
  <si>
    <t>Сметана</t>
  </si>
  <si>
    <t>Станислав</t>
  </si>
  <si>
    <t>01:15:20,0</t>
  </si>
  <si>
    <t>11:28:51 (FINISH), 11:44:08 (FINISH), 11:59:52 (FINISH), 12:15:33 (FINISH), 12:30:50 (FINISH)</t>
  </si>
  <si>
    <t>+19:03,0</t>
  </si>
  <si>
    <t>Закалюжный</t>
  </si>
  <si>
    <t>01:15:56,0</t>
  </si>
  <si>
    <t>+19:39,0</t>
  </si>
  <si>
    <t>Смирнов</t>
  </si>
  <si>
    <t>Тихомиров</t>
  </si>
  <si>
    <t>01:16:15,0</t>
  </si>
  <si>
    <t>11:25:59 (FINISH), 11:41:22 (FINISH), 11:56:51 (FINISH), 12:12:33 (FINISH), 12:27:45 (FINISH)</t>
  </si>
  <si>
    <t>+19:58,0</t>
  </si>
  <si>
    <t>Айсаев</t>
  </si>
  <si>
    <t>01:17:11,0</t>
  </si>
  <si>
    <t>11:27:10 (FINISH), 11:42:42 (FINISH), 11:58:05 (FINISH), 12:13:42 (FINISH), 12:29:11 (FINISH)</t>
  </si>
  <si>
    <t>+20:54,0</t>
  </si>
  <si>
    <t>Баринов</t>
  </si>
  <si>
    <t>01:18:04,0</t>
  </si>
  <si>
    <t>11:34:10 (FINISH), 11:49:12 (FINISH), 12:04:55 (FINISH), 12:20:22 (FINISH), 12:37:34 (FINISH)</t>
  </si>
  <si>
    <t>+21:47,0</t>
  </si>
  <si>
    <t>Петров</t>
  </si>
  <si>
    <t>01:19:16,0</t>
  </si>
  <si>
    <t>11:23:00 (FINISH), 11:39:08 (FINISH), 11:55:16 (FINISH), 12:11:19 (FINISH), 12:27:06 (FINISH)</t>
  </si>
  <si>
    <t>+22:59,0</t>
  </si>
  <si>
    <t>Мосикян</t>
  </si>
  <si>
    <t>Петрос</t>
  </si>
  <si>
    <t>01:20:13,0</t>
  </si>
  <si>
    <t>11:34:16 (FINISH), 11:50:09 (FINISH), 12:06:23 (FINISH), 12:23:12 (FINISH), 12:40:43 (FINISH)</t>
  </si>
  <si>
    <t>+23:56,0</t>
  </si>
  <si>
    <t>Потапов</t>
  </si>
  <si>
    <t>01:21:45,0</t>
  </si>
  <si>
    <t>11:21:57 (FINISH), 11:38:23 (FINISH), 11:54:49 (FINISH), 12:12:12 (FINISH), 12:29:15 (FINISH)</t>
  </si>
  <si>
    <t>+25:28,0</t>
  </si>
  <si>
    <t>Мисоченко</t>
  </si>
  <si>
    <t>01:22:11,0</t>
  </si>
  <si>
    <t>11:34:10 (FINISH), 11:49:38 (FINISH), 12:05:36 (FINISH), 12:23:16 (FINISH), 12:42:11 (FINISH)</t>
  </si>
  <si>
    <t>+25:54,0</t>
  </si>
  <si>
    <t>01:22:28,0</t>
  </si>
  <si>
    <t>11:25:04 (FINISH), 11:41:38 (FINISH), 11:58:31 (FINISH), 12:15:39 (FINISH), 12:31:58 (FINISH)</t>
  </si>
  <si>
    <t>+26:11,0</t>
  </si>
  <si>
    <t>Гайдук</t>
  </si>
  <si>
    <t>01:22:42,0</t>
  </si>
  <si>
    <t>11:24:03 (FINISH), 11:40:23 (FINISH), 11:57:02 (FINISH), 12:14:41 (FINISH), 12:31:42 (FINISH)</t>
  </si>
  <si>
    <t>+26:25,0</t>
  </si>
  <si>
    <t>Олег</t>
  </si>
  <si>
    <t>01:23:02,0</t>
  </si>
  <si>
    <t>11:20:54 (FINISH), 11:37:01 (FINISH), 11:54:28 (FINISH), 12:12:11 (FINISH), 12:30:02 (FINISH)</t>
  </si>
  <si>
    <t>+26:45,0</t>
  </si>
  <si>
    <t>Кандауров</t>
  </si>
  <si>
    <t>01:26:17,0</t>
  </si>
  <si>
    <t>11:34:44 (FINISH), 11:51:52 (FINISH), 12:09:36 (FINISH), 12:27:25 (FINISH), 12:44:47 (FINISH)</t>
  </si>
  <si>
    <t>+30:00,0</t>
  </si>
  <si>
    <t>Матрос</t>
  </si>
  <si>
    <t>01:27:33,0</t>
  </si>
  <si>
    <t>11:37:12 (FINISH), 11:54:50 (FINISH), 12:12:58 (FINISH), 12:31:05 (FINISH), 12:48:33 (FINISH)</t>
  </si>
  <si>
    <t>+31:16,0</t>
  </si>
  <si>
    <t>Макаревич</t>
  </si>
  <si>
    <t>01:34:18,0</t>
  </si>
  <si>
    <t>11:35:32 (FINISH), 11:54:01 (FINISH), 12:12:51 (FINISH), 12:32:38 (FINISH), 12:52:18 (FINISH)</t>
  </si>
  <si>
    <t>+38:01,0</t>
  </si>
  <si>
    <t>Шпак</t>
  </si>
  <si>
    <t>Степан</t>
  </si>
  <si>
    <t>01:36:07,0</t>
  </si>
  <si>
    <t>11:25:52 (FINISH), 11:44:31 (FINISH), 12:03:33 (FINISH), 12:22:53 (FINISH), 12:44:37 (FINISH)</t>
  </si>
  <si>
    <t>+39:50,0</t>
  </si>
  <si>
    <t>Печерских</t>
  </si>
  <si>
    <t>01:38:17,0</t>
  </si>
  <si>
    <t>+42:00,0</t>
  </si>
  <si>
    <t>Ельцов</t>
  </si>
  <si>
    <t>01:38:37,0</t>
  </si>
  <si>
    <t>+42:20,0</t>
  </si>
  <si>
    <t>-</t>
  </si>
  <si>
    <t>Митенков</t>
  </si>
  <si>
    <t>Кирилл</t>
  </si>
  <si>
    <t>00:45:29,0</t>
  </si>
  <si>
    <t>11:23:39 (FINISH), 11:35:04 (FINISH), 11:46:37 (FINISH), 11:58:29 (FINISH)</t>
  </si>
  <si>
    <t>Яковлев</t>
  </si>
  <si>
    <t>00:50:08,0</t>
  </si>
  <si>
    <t>11:21:22 (FINISH), 11:38:18 (FINISH), 11:56:38 (FINISH)</t>
  </si>
  <si>
    <t>Киселев</t>
  </si>
  <si>
    <t>Вячеслав</t>
  </si>
  <si>
    <t>00:14:06,0</t>
  </si>
  <si>
    <t>11:28:36 (FINISH)</t>
  </si>
  <si>
    <t>Солдатов</t>
  </si>
  <si>
    <t>00:25:37,0</t>
  </si>
  <si>
    <t>11:42:07 (FINISH)</t>
  </si>
  <si>
    <t>11:23:18 (FINISH), 11:34:56 (FINISH), 11:46:31 (FINISH), 11:58:21 (FINISH), 12:09:49 (FINISH)</t>
  </si>
  <si>
    <t>11:28:25 (FINISH), 11:39:45 (FINISH), 11:52:05 (FINISH), 12:04:35 (FINISH), 12:16:40 (FINISH)</t>
  </si>
  <si>
    <t>11:26:28 (FINISH), 11:41:37 (FINISH), 11:57:03 (FINISH), 12:12:51 (FINISH), 12:27:56 (FINISH)</t>
  </si>
  <si>
    <t>11:35:21 (FINISH), 11:53:36 (FINISH), 12:14:19 (FINISH), 12:36:03 (FINISH), 12:57:47 (FINISH)</t>
  </si>
  <si>
    <t>11:33:34 (FINISH), 11:53:11 (FINISH), 12:12:55 (FINISH), 12:33:56 (FINISH), 12:54:07 (FINISH)</t>
  </si>
  <si>
    <t>Мужчины, 15 КМ</t>
  </si>
  <si>
    <t>Домкин</t>
  </si>
  <si>
    <t>Зайцев</t>
  </si>
  <si>
    <t>Старт раздельный, парный, через 30 секунд</t>
  </si>
  <si>
    <r>
      <rPr>
        <b/>
        <sz val="10"/>
        <color indexed="8"/>
        <rFont val="Calibri"/>
        <family val="2"/>
        <charset val="204"/>
      </rPr>
      <t>НАЧАЛО:</t>
    </r>
    <r>
      <rPr>
        <sz val="10"/>
        <color indexed="8"/>
        <rFont val="Calibri"/>
        <family val="2"/>
        <charset val="204"/>
      </rPr>
      <t xml:space="preserve"> 11Ч 06М 30С</t>
    </r>
  </si>
  <si>
    <t>11:31:29 (FINISH), 11:45:27 (FINISH), 12:00:17 (FINISH), 12:15:10 (FINISH), 12:29:44 (FINISH)</t>
  </si>
  <si>
    <t>Хухорев</t>
  </si>
  <si>
    <t>Бекетов</t>
  </si>
  <si>
    <t>+15:39,0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</si>
</sst>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+m:ss"/>
    <numFmt numFmtId="165" formatCode="mm:ss;;&quot;-&quot;"/>
    <numFmt numFmtId="166" formatCode="hh:mm:ss.0;@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0"/>
      <color indexed="8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left" vertical="center" wrapText="1"/>
    </xf>
    <xf numFmtId="0" fontId="0" fillId="0" borderId="0" xfId="0" applyFont="1"/>
    <xf numFmtId="0" fontId="16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left" vertical="center" wrapText="1"/>
    </xf>
    <xf numFmtId="0" fontId="19" fillId="0" borderId="22" xfId="0" applyFont="1" applyFill="1" applyBorder="1" applyAlignment="1">
      <alignment wrapText="1"/>
    </xf>
    <xf numFmtId="0" fontId="19" fillId="0" borderId="0" xfId="0" applyFont="1" applyFill="1" applyBorder="1" applyAlignment="1">
      <alignment wrapText="1"/>
    </xf>
    <xf numFmtId="0" fontId="19" fillId="0" borderId="24" xfId="0" applyFont="1" applyFill="1" applyBorder="1" applyAlignment="1">
      <alignment wrapText="1"/>
    </xf>
    <xf numFmtId="0" fontId="19" fillId="0" borderId="25" xfId="0" applyFont="1" applyFill="1" applyBorder="1" applyAlignment="1">
      <alignment wrapText="1"/>
    </xf>
    <xf numFmtId="0" fontId="19" fillId="0" borderId="0" xfId="0" applyFont="1" applyFill="1" applyAlignment="1">
      <alignment wrapText="1"/>
    </xf>
    <xf numFmtId="0" fontId="23" fillId="0" borderId="19" xfId="0" applyFont="1" applyFill="1" applyBorder="1" applyAlignment="1">
      <alignment vertical="center"/>
    </xf>
    <xf numFmtId="0" fontId="23" fillId="0" borderId="20" xfId="0" applyFont="1" applyFill="1" applyBorder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20" xfId="0" applyFont="1" applyFill="1" applyBorder="1" applyAlignment="1">
      <alignment horizontal="left" vertical="center"/>
    </xf>
    <xf numFmtId="0" fontId="23" fillId="0" borderId="24" xfId="0" applyFont="1" applyFill="1" applyBorder="1" applyAlignment="1">
      <alignment vertical="center"/>
    </xf>
    <xf numFmtId="0" fontId="25" fillId="0" borderId="25" xfId="0" applyFont="1" applyFill="1" applyBorder="1" applyAlignment="1">
      <alignment vertical="center"/>
    </xf>
    <xf numFmtId="0" fontId="23" fillId="0" borderId="25" xfId="0" applyFont="1" applyFill="1" applyBorder="1" applyAlignment="1">
      <alignment vertical="center"/>
    </xf>
    <xf numFmtId="0" fontId="0" fillId="0" borderId="20" xfId="0" applyBorder="1"/>
    <xf numFmtId="0" fontId="0" fillId="0" borderId="25" xfId="0" applyBorder="1"/>
    <xf numFmtId="0" fontId="23" fillId="0" borderId="27" xfId="0" applyFont="1" applyFill="1" applyBorder="1" applyAlignment="1">
      <alignment vertical="center"/>
    </xf>
    <xf numFmtId="49" fontId="25" fillId="0" borderId="28" xfId="0" applyNumberFormat="1" applyFont="1" applyFill="1" applyBorder="1" applyAlignment="1">
      <alignment horizontal="right" vertical="center"/>
    </xf>
    <xf numFmtId="0" fontId="23" fillId="0" borderId="29" xfId="0" applyFont="1" applyFill="1" applyBorder="1" applyAlignment="1">
      <alignment horizontal="left" vertical="center"/>
    </xf>
    <xf numFmtId="0" fontId="23" fillId="0" borderId="30" xfId="0" applyFont="1" applyFill="1" applyBorder="1" applyAlignment="1">
      <alignment vertical="center"/>
    </xf>
    <xf numFmtId="0" fontId="25" fillId="0" borderId="30" xfId="0" applyFont="1" applyFill="1" applyBorder="1" applyAlignment="1">
      <alignment horizontal="left" vertical="center"/>
    </xf>
    <xf numFmtId="0" fontId="25" fillId="0" borderId="31" xfId="0" applyNumberFormat="1" applyFont="1" applyFill="1" applyBorder="1" applyAlignment="1">
      <alignment horizontal="right" vertical="center"/>
    </xf>
    <xf numFmtId="0" fontId="0" fillId="0" borderId="0" xfId="0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  <xf numFmtId="0" fontId="23" fillId="0" borderId="0" xfId="0" applyFont="1" applyFill="1" applyBorder="1" applyAlignment="1">
      <alignment horizontal="center" wrapText="1"/>
    </xf>
    <xf numFmtId="0" fontId="0" fillId="0" borderId="19" xfId="0" applyFont="1" applyBorder="1"/>
    <xf numFmtId="0" fontId="0" fillId="0" borderId="19" xfId="0" applyBorder="1"/>
    <xf numFmtId="0" fontId="0" fillId="0" borderId="22" xfId="0" applyBorder="1"/>
    <xf numFmtId="0" fontId="0" fillId="0" borderId="24" xfId="0" applyBorder="1"/>
    <xf numFmtId="0" fontId="16" fillId="33" borderId="33" xfId="0" applyFont="1" applyFill="1" applyBorder="1" applyAlignment="1">
      <alignment horizontal="center" vertical="center" wrapText="1"/>
    </xf>
    <xf numFmtId="0" fontId="16" fillId="33" borderId="34" xfId="0" applyFont="1" applyFill="1" applyBorder="1" applyAlignment="1">
      <alignment horizontal="center" vertical="center" wrapText="1"/>
    </xf>
    <xf numFmtId="0" fontId="16" fillId="33" borderId="35" xfId="0" applyFont="1" applyFill="1" applyBorder="1" applyAlignment="1">
      <alignment horizontal="center" vertical="center" wrapText="1"/>
    </xf>
    <xf numFmtId="165" fontId="0" fillId="0" borderId="32" xfId="0" applyNumberFormat="1" applyFont="1" applyFill="1" applyBorder="1" applyAlignment="1">
      <alignment horizontal="center" vertical="center" wrapText="1"/>
    </xf>
    <xf numFmtId="45" fontId="16" fillId="0" borderId="14" xfId="0" applyNumberFormat="1" applyFont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wrapText="1"/>
    </xf>
    <xf numFmtId="164" fontId="16" fillId="0" borderId="15" xfId="0" applyNumberFormat="1" applyFont="1" applyBorder="1" applyAlignment="1">
      <alignment horizontal="center" vertical="center" wrapText="1"/>
    </xf>
    <xf numFmtId="164" fontId="16" fillId="0" borderId="14" xfId="0" applyNumberFormat="1" applyFont="1" applyBorder="1" applyAlignment="1">
      <alignment horizontal="center" vertical="center" wrapText="1"/>
    </xf>
    <xf numFmtId="164" fontId="16" fillId="0" borderId="18" xfId="0" applyNumberFormat="1" applyFont="1" applyBorder="1" applyAlignment="1">
      <alignment horizontal="center" vertical="center" wrapText="1"/>
    </xf>
    <xf numFmtId="165" fontId="0" fillId="0" borderId="11" xfId="0" applyNumberFormat="1" applyFont="1" applyFill="1" applyBorder="1" applyAlignment="1">
      <alignment horizontal="center" vertical="center" wrapText="1"/>
    </xf>
    <xf numFmtId="165" fontId="0" fillId="0" borderId="36" xfId="0" applyNumberFormat="1" applyFont="1" applyFill="1" applyBorder="1" applyAlignment="1">
      <alignment horizontal="center" vertical="center" wrapText="1"/>
    </xf>
    <xf numFmtId="0" fontId="23" fillId="0" borderId="37" xfId="0" applyFont="1" applyFill="1" applyBorder="1" applyAlignment="1">
      <alignment horizontal="left" vertical="center"/>
    </xf>
    <xf numFmtId="166" fontId="16" fillId="0" borderId="13" xfId="0" applyNumberFormat="1" applyFont="1" applyFill="1" applyBorder="1" applyAlignment="1">
      <alignment horizontal="left" vertical="center" wrapText="1" indent="2"/>
    </xf>
    <xf numFmtId="49" fontId="0" fillId="0" borderId="0" xfId="0" applyNumberFormat="1"/>
    <xf numFmtId="166" fontId="16" fillId="0" borderId="11" xfId="0" applyNumberFormat="1" applyFont="1" applyFill="1" applyBorder="1" applyAlignment="1">
      <alignment horizontal="left" vertical="center" wrapText="1" indent="2"/>
    </xf>
    <xf numFmtId="166" fontId="16" fillId="0" borderId="17" xfId="0" applyNumberFormat="1" applyFont="1" applyFill="1" applyBorder="1" applyAlignment="1">
      <alignment horizontal="left" vertical="center" wrapText="1" indent="2"/>
    </xf>
    <xf numFmtId="0" fontId="23" fillId="33" borderId="38" xfId="0" applyFont="1" applyFill="1" applyBorder="1" applyAlignment="1">
      <alignment horizontal="center" vertical="center"/>
    </xf>
    <xf numFmtId="0" fontId="23" fillId="33" borderId="39" xfId="0" applyFont="1" applyFill="1" applyBorder="1" applyAlignment="1">
      <alignment horizontal="center" vertical="center"/>
    </xf>
    <xf numFmtId="0" fontId="23" fillId="33" borderId="4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wrapText="1"/>
    </xf>
    <xf numFmtId="0" fontId="26" fillId="0" borderId="25" xfId="0" applyFont="1" applyFill="1" applyBorder="1" applyAlignment="1">
      <alignment horizontal="right" vertical="center"/>
    </xf>
    <xf numFmtId="0" fontId="25" fillId="0" borderId="26" xfId="0" applyFont="1" applyFill="1" applyBorder="1" applyAlignment="1">
      <alignment horizontal="right" vertical="center"/>
    </xf>
    <xf numFmtId="0" fontId="24" fillId="0" borderId="20" xfId="0" applyFont="1" applyFill="1" applyBorder="1" applyAlignment="1">
      <alignment horizontal="right" vertical="center"/>
    </xf>
    <xf numFmtId="0" fontId="24" fillId="0" borderId="21" xfId="0" applyFont="1" applyFill="1" applyBorder="1" applyAlignment="1">
      <alignment horizontal="right" vertical="center"/>
    </xf>
    <xf numFmtId="0" fontId="18" fillId="0" borderId="19" xfId="0" applyFont="1" applyFill="1" applyBorder="1" applyAlignment="1">
      <alignment horizontal="center" wrapText="1"/>
    </xf>
    <xf numFmtId="0" fontId="18" fillId="0" borderId="20" xfId="0" applyFont="1" applyFill="1" applyBorder="1" applyAlignment="1">
      <alignment horizontal="center" wrapText="1"/>
    </xf>
    <xf numFmtId="0" fontId="20" fillId="0" borderId="22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20" fillId="0" borderId="23" xfId="0" applyFont="1" applyFill="1" applyBorder="1" applyAlignment="1">
      <alignment horizontal="center" wrapText="1"/>
    </xf>
    <xf numFmtId="0" fontId="21" fillId="0" borderId="22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wrapText="1"/>
    </xf>
    <xf numFmtId="0" fontId="21" fillId="0" borderId="23" xfId="0" applyFont="1" applyFill="1" applyBorder="1" applyAlignment="1">
      <alignment horizontal="center" wrapText="1"/>
    </xf>
    <xf numFmtId="0" fontId="22" fillId="0" borderId="0" xfId="0" applyFont="1" applyFill="1" applyAlignment="1">
      <alignment horizontal="center" wrapText="1"/>
    </xf>
    <xf numFmtId="46" fontId="0" fillId="0" borderId="0" xfId="0" applyNumberFormat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781050</xdr:colOff>
      <xdr:row>2</xdr:row>
      <xdr:rowOff>180975</xdr:rowOff>
    </xdr:to>
    <xdr:pic>
      <xdr:nvPicPr>
        <xdr:cNvPr id="15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859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abSelected="1" topLeftCell="B37" workbookViewId="0">
      <selection activeCell="N50" sqref="N50"/>
    </sheetView>
  </sheetViews>
  <sheetFormatPr defaultRowHeight="15" x14ac:dyDescent="0.25"/>
  <cols>
    <col min="1" max="1" width="0" hidden="1" customWidth="1"/>
    <col min="2" max="2" width="7.85546875" style="1" customWidth="1"/>
    <col min="3" max="3" width="8.7109375" style="1" customWidth="1"/>
    <col min="4" max="4" width="25.5703125" style="1" customWidth="1"/>
    <col min="5" max="5" width="11.7109375" style="1" customWidth="1"/>
    <col min="6" max="10" width="10.140625" customWidth="1"/>
    <col min="11" max="11" width="12.85546875" style="1" customWidth="1"/>
    <col min="12" max="12" width="11.85546875" style="1" customWidth="1"/>
    <col min="14" max="14" width="15.5703125" customWidth="1"/>
  </cols>
  <sheetData>
    <row r="1" spans="2:12" ht="15.75" x14ac:dyDescent="0.25">
      <c r="B1" s="66"/>
      <c r="C1" s="67"/>
      <c r="D1" s="67"/>
      <c r="E1" s="67"/>
      <c r="F1" s="24"/>
      <c r="G1" s="24"/>
      <c r="H1" s="24"/>
      <c r="I1" s="24"/>
      <c r="J1" s="24"/>
      <c r="K1" s="33"/>
      <c r="L1" s="34"/>
    </row>
    <row r="2" spans="2:12" x14ac:dyDescent="0.25">
      <c r="B2" s="12"/>
      <c r="C2" s="13"/>
      <c r="D2" s="13"/>
      <c r="E2" s="13"/>
      <c r="F2" s="32"/>
      <c r="G2" s="32"/>
      <c r="H2" s="32"/>
      <c r="I2" s="32"/>
      <c r="J2" s="32"/>
      <c r="K2" s="35"/>
      <c r="L2" s="36"/>
    </row>
    <row r="3" spans="2:12" x14ac:dyDescent="0.25">
      <c r="B3" s="12"/>
      <c r="C3" s="13"/>
      <c r="D3" s="13"/>
      <c r="E3" s="13"/>
      <c r="F3" s="32"/>
      <c r="G3" s="32"/>
      <c r="H3" s="32"/>
      <c r="I3" s="32"/>
      <c r="J3" s="32"/>
      <c r="K3" s="35"/>
      <c r="L3" s="36"/>
    </row>
    <row r="4" spans="2:12" ht="26.25" customHeight="1" x14ac:dyDescent="0.4">
      <c r="B4" s="68" t="s">
        <v>23</v>
      </c>
      <c r="C4" s="69"/>
      <c r="D4" s="69"/>
      <c r="E4" s="69"/>
      <c r="F4" s="69"/>
      <c r="G4" s="69"/>
      <c r="H4" s="69"/>
      <c r="I4" s="69"/>
      <c r="J4" s="69"/>
      <c r="K4" s="69"/>
      <c r="L4" s="70"/>
    </row>
    <row r="5" spans="2:12" ht="15.75" customHeight="1" x14ac:dyDescent="0.25">
      <c r="B5" s="71" t="s">
        <v>18</v>
      </c>
      <c r="C5" s="72"/>
      <c r="D5" s="72"/>
      <c r="E5" s="72"/>
      <c r="F5" s="72"/>
      <c r="G5" s="72"/>
      <c r="H5" s="72"/>
      <c r="I5" s="72"/>
      <c r="J5" s="72"/>
      <c r="K5" s="72"/>
      <c r="L5" s="73"/>
    </row>
    <row r="6" spans="2:12" ht="15.75" thickBot="1" x14ac:dyDescent="0.3">
      <c r="B6" s="14"/>
      <c r="C6" s="15"/>
      <c r="D6" s="15"/>
      <c r="E6" s="15"/>
      <c r="F6" s="15"/>
      <c r="G6" s="15"/>
      <c r="H6" s="15"/>
      <c r="I6" s="15"/>
      <c r="J6" s="15"/>
      <c r="K6" s="15"/>
      <c r="L6" s="47"/>
    </row>
    <row r="7" spans="2:12" x14ac:dyDescent="0.25">
      <c r="B7" s="16"/>
      <c r="C7" s="16"/>
      <c r="D7" s="16"/>
      <c r="E7" s="16"/>
    </row>
    <row r="8" spans="2:12" ht="15.75" customHeight="1" x14ac:dyDescent="0.25">
      <c r="B8" s="74" t="s">
        <v>17</v>
      </c>
      <c r="C8" s="74"/>
      <c r="D8" s="74"/>
      <c r="E8" s="74"/>
      <c r="F8" s="74"/>
      <c r="G8" s="74"/>
      <c r="H8" s="74"/>
      <c r="I8" s="74"/>
      <c r="J8" s="74"/>
      <c r="K8" s="74"/>
      <c r="L8" s="74"/>
    </row>
    <row r="9" spans="2:12" ht="15.75" customHeight="1" x14ac:dyDescent="0.25">
      <c r="B9" s="61" t="s">
        <v>290</v>
      </c>
      <c r="C9" s="61"/>
      <c r="D9" s="61"/>
      <c r="E9" s="61"/>
      <c r="F9" s="61"/>
      <c r="G9" s="61"/>
      <c r="H9" s="61"/>
      <c r="I9" s="61"/>
      <c r="J9" s="61"/>
      <c r="K9" s="61"/>
      <c r="L9" s="61"/>
    </row>
    <row r="10" spans="2:12" ht="15.75" customHeight="1" x14ac:dyDescent="0.25">
      <c r="B10" s="61" t="s">
        <v>287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</row>
    <row r="11" spans="2:12" ht="15.75" thickBot="1" x14ac:dyDescent="0.3">
      <c r="B11" s="37"/>
      <c r="C11" s="37"/>
      <c r="D11" s="37"/>
      <c r="E11" s="37"/>
      <c r="F11" s="32"/>
      <c r="G11" s="32"/>
      <c r="H11" s="32"/>
      <c r="I11" s="32"/>
      <c r="J11" s="32"/>
      <c r="K11" s="35"/>
      <c r="L11" s="35"/>
    </row>
    <row r="12" spans="2:12" x14ac:dyDescent="0.25">
      <c r="B12" s="17" t="s">
        <v>26</v>
      </c>
      <c r="C12" s="18"/>
      <c r="D12" s="19"/>
      <c r="E12" s="20"/>
      <c r="F12" s="24"/>
      <c r="G12" s="64" t="s">
        <v>291</v>
      </c>
      <c r="H12" s="64"/>
      <c r="I12" s="64"/>
      <c r="J12" s="64"/>
      <c r="K12" s="64"/>
      <c r="L12" s="65"/>
    </row>
    <row r="13" spans="2:12" ht="15.75" thickBot="1" x14ac:dyDescent="0.3">
      <c r="B13" s="21" t="s">
        <v>24</v>
      </c>
      <c r="C13" s="22"/>
      <c r="D13" s="22"/>
      <c r="E13" s="23"/>
      <c r="F13" s="25"/>
      <c r="G13" s="25"/>
      <c r="H13" s="25"/>
      <c r="I13" s="25"/>
      <c r="J13" s="25"/>
      <c r="K13" s="62"/>
      <c r="L13" s="63"/>
    </row>
    <row r="14" spans="2:12" ht="15.75" thickBot="1" x14ac:dyDescent="0.3"/>
    <row r="15" spans="2:12" x14ac:dyDescent="0.25">
      <c r="B15" s="58" t="s">
        <v>19</v>
      </c>
      <c r="C15" s="59"/>
      <c r="D15" s="59"/>
      <c r="E15" s="60"/>
    </row>
    <row r="16" spans="2:12" x14ac:dyDescent="0.25">
      <c r="B16" s="53" t="s">
        <v>20</v>
      </c>
      <c r="C16" s="26"/>
      <c r="D16" s="26"/>
      <c r="E16" s="27" t="s">
        <v>22</v>
      </c>
      <c r="K16"/>
    </row>
    <row r="17" spans="1:12" ht="15.75" thickBot="1" x14ac:dyDescent="0.3">
      <c r="B17" s="28" t="s">
        <v>21</v>
      </c>
      <c r="C17" s="29"/>
      <c r="D17" s="30"/>
      <c r="E17" s="31">
        <v>5</v>
      </c>
      <c r="K17"/>
    </row>
    <row r="18" spans="1:12" ht="15.75" thickBot="1" x14ac:dyDescent="0.3"/>
    <row r="19" spans="1:12" s="5" customFormat="1" ht="37.5" customHeight="1" thickBot="1" x14ac:dyDescent="0.3">
      <c r="A19" s="38" t="s">
        <v>0</v>
      </c>
      <c r="B19" s="42" t="s">
        <v>10</v>
      </c>
      <c r="C19" s="43" t="s">
        <v>1</v>
      </c>
      <c r="D19" s="43" t="s">
        <v>16</v>
      </c>
      <c r="E19" s="43" t="s">
        <v>4</v>
      </c>
      <c r="F19" s="43" t="s">
        <v>11</v>
      </c>
      <c r="G19" s="43" t="s">
        <v>12</v>
      </c>
      <c r="H19" s="43" t="s">
        <v>13</v>
      </c>
      <c r="I19" s="43" t="s">
        <v>14</v>
      </c>
      <c r="J19" s="43" t="s">
        <v>15</v>
      </c>
      <c r="K19" s="43" t="s">
        <v>6</v>
      </c>
      <c r="L19" s="44" t="s">
        <v>8</v>
      </c>
    </row>
    <row r="20" spans="1:12" x14ac:dyDescent="0.25">
      <c r="A20" s="39">
        <v>1</v>
      </c>
      <c r="B20" s="6">
        <f>Результаты!B2</f>
        <v>1</v>
      </c>
      <c r="C20" s="7">
        <f>Результаты!C2</f>
        <v>26</v>
      </c>
      <c r="D20" s="8" t="str">
        <f>CONCATENATE(Результаты!D2," ",Результаты!E2)</f>
        <v>Копытов Павел</v>
      </c>
      <c r="E20" s="7">
        <f>Результаты!F2</f>
        <v>1996</v>
      </c>
      <c r="F20" s="51">
        <f t="shared" ref="F20:F76" si="0">K20-(IF(J20&gt;0,J20,0)+IF(I20&gt;0,I20,0)+IF(H20&gt;0,H20,0)+IF(G20&gt;0,G20,0))</f>
        <v>7.4305555555555652E-3</v>
      </c>
      <c r="G20" s="51">
        <f>IF(MID(Результаты!$I2,20,8)&gt;"",MID(Результаты!$I2,20,8)-MID(Результаты!$I2,1,8),0)</f>
        <v>7.858796296296322E-3</v>
      </c>
      <c r="H20" s="51">
        <f>IF(MID(Результаты!$I2,39,8)&gt;"",MID(Результаты!$I2,39,8)-MID(Результаты!$I2,20,8),0)</f>
        <v>7.9976851851851216E-3</v>
      </c>
      <c r="I20" s="51">
        <f>IF(MID(Результаты!$I2,58,8)&gt;"",MID(Результаты!$I2,58,8)-MID(Результаты!$I2,39,8),0)</f>
        <v>7.9629629629629495E-3</v>
      </c>
      <c r="J20" s="51">
        <f>IF(MID(Результаты!$I2,77,8)&gt;"",MID(Результаты!$I2,77,8)-MID(Результаты!$I2,58,8),0)</f>
        <v>7.8356481481481888E-3</v>
      </c>
      <c r="K20" s="56" t="str">
        <f>Результаты!H2</f>
        <v>00:56:17,0</v>
      </c>
      <c r="L20" s="48" t="str">
        <f>Результаты!J2</f>
        <v>+00,0</v>
      </c>
    </row>
    <row r="21" spans="1:12" x14ac:dyDescent="0.25">
      <c r="A21" s="40">
        <v>2</v>
      </c>
      <c r="B21" s="2">
        <f>Результаты!B3</f>
        <v>2</v>
      </c>
      <c r="C21" s="3">
        <f>Результаты!C3</f>
        <v>50</v>
      </c>
      <c r="D21" s="4" t="str">
        <f>CONCATENATE(Результаты!D3," ",Результаты!E3)</f>
        <v>Пестов Евгений</v>
      </c>
      <c r="E21" s="3">
        <f>Результаты!F3</f>
        <v>1992</v>
      </c>
      <c r="F21" s="45">
        <f t="shared" si="0"/>
        <v>7.4999999999999858E-3</v>
      </c>
      <c r="G21" s="45">
        <f>IF(MID(Результаты!$I3,20,8)&gt;"",MID(Результаты!$I3,20,8)-MID(Результаты!$I3,1,8),0)</f>
        <v>8.0787037037037268E-3</v>
      </c>
      <c r="H21" s="45">
        <f>IF(MID(Результаты!$I3,39,8)&gt;"",MID(Результаты!$I3,39,8)-MID(Результаты!$I3,20,8),0)</f>
        <v>8.0439814814814437E-3</v>
      </c>
      <c r="I21" s="45">
        <f>IF(MID(Результаты!$I3,58,8)&gt;"",MID(Результаты!$I3,58,8)-MID(Результаты!$I3,39,8),0)</f>
        <v>8.2175925925925819E-3</v>
      </c>
      <c r="J21" s="45">
        <f>IF(MID(Результаты!$I3,77,8)&gt;"",MID(Результаты!$I3,77,8)-MID(Результаты!$I3,58,8),0)</f>
        <v>7.962962962963005E-3</v>
      </c>
      <c r="K21" s="54" t="str">
        <f>Результаты!H3</f>
        <v>00:57:19,0</v>
      </c>
      <c r="L21" s="49" t="str">
        <f>Результаты!J3</f>
        <v>+1:02,0</v>
      </c>
    </row>
    <row r="22" spans="1:12" x14ac:dyDescent="0.25">
      <c r="A22" s="40">
        <v>3</v>
      </c>
      <c r="B22" s="2">
        <f>Результаты!B4</f>
        <v>3</v>
      </c>
      <c r="C22" s="3">
        <f>Результаты!C4</f>
        <v>64</v>
      </c>
      <c r="D22" s="4" t="str">
        <f>CONCATENATE(Результаты!D4," ",Результаты!E4)</f>
        <v>Богатырев Виктор</v>
      </c>
      <c r="E22" s="3">
        <f>Результаты!F4</f>
        <v>1992</v>
      </c>
      <c r="F22" s="45">
        <f t="shared" si="0"/>
        <v>7.5347222222222898E-3</v>
      </c>
      <c r="G22" s="45">
        <f>IF(MID(Результаты!$I4,20,8)&gt;"",MID(Результаты!$I4,20,8)-MID(Результаты!$I4,1,8),0)</f>
        <v>7.8819444444444553E-3</v>
      </c>
      <c r="H22" s="45">
        <f>IF(MID(Результаты!$I4,39,8)&gt;"",MID(Результаты!$I4,39,8)-MID(Результаты!$I4,20,8),0)</f>
        <v>8.1365740740740322E-3</v>
      </c>
      <c r="I22" s="45">
        <f>IF(MID(Результаты!$I4,58,8)&gt;"",MID(Результаты!$I4,58,8)-MID(Результаты!$I4,39,8),0)</f>
        <v>8.1018518518518601E-3</v>
      </c>
      <c r="J22" s="45">
        <f>IF(MID(Результаты!$I4,77,8)&gt;"",MID(Результаты!$I4,77,8)-MID(Результаты!$I4,58,8),0)</f>
        <v>8.2291666666666208E-3</v>
      </c>
      <c r="K22" s="54" t="str">
        <f>Результаты!H4</f>
        <v>00:57:26,0</v>
      </c>
      <c r="L22" s="49" t="str">
        <f>Результаты!J4</f>
        <v>+1:09,0</v>
      </c>
    </row>
    <row r="23" spans="1:12" x14ac:dyDescent="0.25">
      <c r="A23" s="40">
        <v>4</v>
      </c>
      <c r="B23" s="2">
        <f>Результаты!B5</f>
        <v>4</v>
      </c>
      <c r="C23" s="3">
        <f>Результаты!C5</f>
        <v>56</v>
      </c>
      <c r="D23" s="4" t="str">
        <f>CONCATENATE(Результаты!D5," ",Результаты!E5)</f>
        <v>Кулаков Андрей</v>
      </c>
      <c r="E23" s="3">
        <f>Результаты!F5</f>
        <v>1982</v>
      </c>
      <c r="F23" s="45">
        <f t="shared" si="0"/>
        <v>7.9166666666667523E-3</v>
      </c>
      <c r="G23" s="45">
        <f>IF(MID(Результаты!$I5,20,8)&gt;"",MID(Результаты!$I5,20,8)-MID(Результаты!$I5,1,8),0)</f>
        <v>8.1712962962962599E-3</v>
      </c>
      <c r="H23" s="45">
        <f>IF(MID(Результаты!$I5,39,8)&gt;"",MID(Результаты!$I5,39,8)-MID(Результаты!$I5,20,8),0)</f>
        <v>8.1597222222222765E-3</v>
      </c>
      <c r="I23" s="45">
        <f>IF(MID(Результаты!$I5,58,8)&gt;"",MID(Результаты!$I5,58,8)-MID(Результаты!$I5,39,8),0)</f>
        <v>8.3101851851851705E-3</v>
      </c>
      <c r="J23" s="45">
        <f>IF(MID(Результаты!$I5,77,8)&gt;"",MID(Результаты!$I5,77,8)-MID(Результаты!$I5,58,8),0)</f>
        <v>8.206018518518432E-3</v>
      </c>
      <c r="K23" s="54" t="str">
        <f>Результаты!H5</f>
        <v>00:58:42,0</v>
      </c>
      <c r="L23" s="49" t="str">
        <f>Результаты!J5</f>
        <v>+2:25,0</v>
      </c>
    </row>
    <row r="24" spans="1:12" x14ac:dyDescent="0.25">
      <c r="A24" s="40">
        <v>5</v>
      </c>
      <c r="B24" s="2">
        <f>Результаты!B6</f>
        <v>5</v>
      </c>
      <c r="C24" s="3">
        <f>Результаты!C6</f>
        <v>28</v>
      </c>
      <c r="D24" s="4" t="str">
        <f>CONCATENATE(Результаты!D6," ",Результаты!E6)</f>
        <v>Зверьков Борис</v>
      </c>
      <c r="E24" s="3">
        <f>Результаты!F6</f>
        <v>1999</v>
      </c>
      <c r="F24" s="45">
        <f t="shared" si="0"/>
        <v>8.159722222222221E-3</v>
      </c>
      <c r="G24" s="45">
        <f>IF(MID(Результаты!$I6,20,8)&gt;"",MID(Результаты!$I6,20,8)-MID(Результаты!$I6,1,8),0)</f>
        <v>8.356481481481437E-3</v>
      </c>
      <c r="H24" s="45">
        <f>IF(MID(Результаты!$I6,39,8)&gt;"",MID(Результаты!$I6,39,8)-MID(Результаты!$I6,20,8),0)</f>
        <v>8.4606481481481755E-3</v>
      </c>
      <c r="I24" s="45">
        <f>IF(MID(Результаты!$I6,58,8)&gt;"",MID(Результаты!$I6,58,8)-MID(Результаты!$I6,39,8),0)</f>
        <v>8.1249999999999933E-3</v>
      </c>
      <c r="J24" s="45">
        <f>IF(MID(Результаты!$I6,77,8)&gt;"",MID(Результаты!$I6,77,8)-MID(Результаты!$I6,58,8),0)</f>
        <v>7.858796296296322E-3</v>
      </c>
      <c r="K24" s="54" t="str">
        <f>Результаты!H6</f>
        <v>00:58:59,0</v>
      </c>
      <c r="L24" s="49" t="str">
        <f>Результаты!J6</f>
        <v>+2:42,0</v>
      </c>
    </row>
    <row r="25" spans="1:12" x14ac:dyDescent="0.25">
      <c r="A25" s="40">
        <v>6</v>
      </c>
      <c r="B25" s="2">
        <f>Результаты!B7</f>
        <v>6</v>
      </c>
      <c r="C25" s="3">
        <f>Результаты!C7</f>
        <v>49</v>
      </c>
      <c r="D25" s="4" t="str">
        <f>CONCATENATE(Результаты!D7," ",Результаты!E7)</f>
        <v>Наумов Иван</v>
      </c>
      <c r="E25" s="3">
        <f>Результаты!F7</f>
        <v>1995</v>
      </c>
      <c r="F25" s="45">
        <f t="shared" si="0"/>
        <v>7.9050925925925816E-3</v>
      </c>
      <c r="G25" s="45">
        <f>IF(MID(Результаты!$I7,20,8)&gt;"",MID(Результаты!$I7,20,8)-MID(Результаты!$I7,1,8),0)</f>
        <v>8.1712962962963154E-3</v>
      </c>
      <c r="H25" s="45">
        <f>IF(MID(Результаты!$I7,39,8)&gt;"",MID(Результаты!$I7,39,8)-MID(Результаты!$I7,20,8),0)</f>
        <v>8.402777777777759E-3</v>
      </c>
      <c r="I25" s="45">
        <f>IF(MID(Результаты!$I7,58,8)&gt;"",MID(Результаты!$I7,58,8)-MID(Результаты!$I7,39,8),0)</f>
        <v>8.3912037037037202E-3</v>
      </c>
      <c r="J25" s="45">
        <f>IF(MID(Результаты!$I7,77,8)&gt;"",MID(Результаты!$I7,77,8)-MID(Результаты!$I7,58,8),0)</f>
        <v>8.3449074074073981E-3</v>
      </c>
      <c r="K25" s="54" t="str">
        <f>Результаты!H7</f>
        <v>00:59:21,0</v>
      </c>
      <c r="L25" s="49" t="str">
        <f>Результаты!J7</f>
        <v>+3:04,0</v>
      </c>
    </row>
    <row r="26" spans="1:12" x14ac:dyDescent="0.25">
      <c r="A26" s="40">
        <v>7</v>
      </c>
      <c r="B26" s="2">
        <f>Результаты!B8</f>
        <v>7</v>
      </c>
      <c r="C26" s="3">
        <f>Результаты!C8</f>
        <v>67</v>
      </c>
      <c r="D26" s="4" t="str">
        <f>CONCATENATE(Результаты!D8," ",Результаты!E8)</f>
        <v>Бирюков Михаил</v>
      </c>
      <c r="E26" s="3">
        <f>Результаты!F8</f>
        <v>1992</v>
      </c>
      <c r="F26" s="45">
        <f t="shared" si="0"/>
        <v>7.9282407407407704E-3</v>
      </c>
      <c r="G26" s="45">
        <f>IF(MID(Результаты!$I8,20,8)&gt;"",MID(Результаты!$I8,20,8)-MID(Результаты!$I8,1,8),0)</f>
        <v>7.8703703703703054E-3</v>
      </c>
      <c r="H26" s="45">
        <f>IF(MID(Результаты!$I8,39,8)&gt;"",MID(Результаты!$I8,39,8)-MID(Результаты!$I8,20,8),0)</f>
        <v>8.5648148148148584E-3</v>
      </c>
      <c r="I26" s="45">
        <f>IF(MID(Результаты!$I8,58,8)&gt;"",MID(Результаты!$I8,58,8)-MID(Результаты!$I8,39,8),0)</f>
        <v>8.6805555555555247E-3</v>
      </c>
      <c r="J26" s="45">
        <f>IF(MID(Результаты!$I8,77,8)&gt;"",MID(Результаты!$I8,77,8)-MID(Результаты!$I8,58,8),0)</f>
        <v>8.3912037037037202E-3</v>
      </c>
      <c r="K26" s="54" t="str">
        <f>Результаты!H8</f>
        <v>00:59:40,0</v>
      </c>
      <c r="L26" s="49" t="str">
        <f>Результаты!J8</f>
        <v>+3:23,0</v>
      </c>
    </row>
    <row r="27" spans="1:12" x14ac:dyDescent="0.25">
      <c r="A27" s="40">
        <v>8</v>
      </c>
      <c r="B27" s="2">
        <f>Результаты!B9</f>
        <v>8</v>
      </c>
      <c r="C27" s="3">
        <f>Результаты!C9</f>
        <v>81</v>
      </c>
      <c r="D27" s="4" t="str">
        <f>CONCATENATE(Результаты!D9," ",Результаты!E9)</f>
        <v>Шорохов Алексей</v>
      </c>
      <c r="E27" s="3">
        <f>Результаты!F9</f>
        <v>1986</v>
      </c>
      <c r="F27" s="45">
        <f t="shared" si="0"/>
        <v>7.7199074074073698E-3</v>
      </c>
      <c r="G27" s="45">
        <f>IF(MID(Результаты!$I9,20,8)&gt;"",MID(Результаты!$I9,20,8)-MID(Результаты!$I9,1,8),0)</f>
        <v>8.3796296296296258E-3</v>
      </c>
      <c r="H27" s="45">
        <f>IF(MID(Результаты!$I9,39,8)&gt;"",MID(Результаты!$I9,39,8)-MID(Результаты!$I9,20,8),0)</f>
        <v>8.7037037037037135E-3</v>
      </c>
      <c r="I27" s="45">
        <f>IF(MID(Результаты!$I9,58,8)&gt;"",MID(Результаты!$I9,58,8)-MID(Результаты!$I9,39,8),0)</f>
        <v>8.3333333333333037E-3</v>
      </c>
      <c r="J27" s="45">
        <f>IF(MID(Результаты!$I9,77,8)&gt;"",MID(Результаты!$I9,77,8)-MID(Результаты!$I9,58,8),0)</f>
        <v>8.4490740740741366E-3</v>
      </c>
      <c r="K27" s="54" t="str">
        <f>Результаты!H9</f>
        <v>00:59:53,0</v>
      </c>
      <c r="L27" s="49" t="str">
        <f>Результаты!J9</f>
        <v>+3:36,0</v>
      </c>
    </row>
    <row r="28" spans="1:12" x14ac:dyDescent="0.25">
      <c r="A28" s="40">
        <v>9</v>
      </c>
      <c r="B28" s="2">
        <f>Результаты!B10</f>
        <v>9</v>
      </c>
      <c r="C28" s="3">
        <f>Результаты!C10</f>
        <v>68</v>
      </c>
      <c r="D28" s="4" t="str">
        <f>CONCATENATE(Результаты!D10," ",Результаты!E10)</f>
        <v>Карасев Геннадий</v>
      </c>
      <c r="E28" s="3">
        <f>Результаты!F10</f>
        <v>1990</v>
      </c>
      <c r="F28" s="45">
        <f t="shared" si="0"/>
        <v>8.3912037037037202E-3</v>
      </c>
      <c r="G28" s="45">
        <f>IF(MID(Результаты!$I10,20,8)&gt;"",MID(Результаты!$I10,20,8)-MID(Результаты!$I10,1,8),0)</f>
        <v>8.6111111111111249E-3</v>
      </c>
      <c r="H28" s="45">
        <f>IF(MID(Результаты!$I10,39,8)&gt;"",MID(Результаты!$I10,39,8)-MID(Результаты!$I10,20,8),0)</f>
        <v>8.4837962962962532E-3</v>
      </c>
      <c r="I28" s="45">
        <f>IF(MID(Результаты!$I10,58,8)&gt;"",MID(Результаты!$I10,58,8)-MID(Результаты!$I10,39,8),0)</f>
        <v>8.506944444444442E-3</v>
      </c>
      <c r="J28" s="45">
        <f>IF(MID(Результаты!$I10,77,8)&gt;"",MID(Результаты!$I10,77,8)-MID(Результаты!$I10,58,8),0)</f>
        <v>8.3564814814814925E-3</v>
      </c>
      <c r="K28" s="54" t="str">
        <f>Результаты!H10</f>
        <v>01:00:59,0</v>
      </c>
      <c r="L28" s="49" t="str">
        <f>Результаты!J10</f>
        <v>+4:42,0</v>
      </c>
    </row>
    <row r="29" spans="1:12" ht="15.75" thickBot="1" x14ac:dyDescent="0.3">
      <c r="A29" s="41">
        <v>10</v>
      </c>
      <c r="B29" s="2">
        <f>Результаты!B11</f>
        <v>10</v>
      </c>
      <c r="C29" s="3">
        <f>Результаты!C11</f>
        <v>53</v>
      </c>
      <c r="D29" s="4" t="str">
        <f>CONCATENATE(Результаты!D11," ",Результаты!E11)</f>
        <v>Кухаренко Алексей</v>
      </c>
      <c r="E29" s="3">
        <f>Результаты!F11</f>
        <v>1975</v>
      </c>
      <c r="F29" s="45">
        <f t="shared" si="0"/>
        <v>8.0787037037036366E-3</v>
      </c>
      <c r="G29" s="45">
        <f>IF(MID(Результаты!$I11,20,8)&gt;"",MID(Результаты!$I11,20,8)-MID(Результаты!$I11,1,8),0)</f>
        <v>8.3564814814814925E-3</v>
      </c>
      <c r="H29" s="45">
        <f>IF(MID(Результаты!$I11,39,8)&gt;"",MID(Результаты!$I11,39,8)-MID(Результаты!$I11,20,8),0)</f>
        <v>8.7847222222222077E-3</v>
      </c>
      <c r="I29" s="45">
        <f>IF(MID(Результаты!$I11,58,8)&gt;"",MID(Результаты!$I11,58,8)-MID(Результаты!$I11,39,8),0)</f>
        <v>9.0740740740741233E-3</v>
      </c>
      <c r="J29" s="45">
        <f>IF(MID(Результаты!$I11,77,8)&gt;"",MID(Результаты!$I11,77,8)-MID(Результаты!$I11,58,8),0)</f>
        <v>8.900462962962985E-3</v>
      </c>
      <c r="K29" s="54" t="str">
        <f>Результаты!H11</f>
        <v>01:02:12,0</v>
      </c>
      <c r="L29" s="49" t="str">
        <f>Результаты!J11</f>
        <v>+5:55,0</v>
      </c>
    </row>
    <row r="30" spans="1:12" x14ac:dyDescent="0.25">
      <c r="B30" s="2">
        <f>Результаты!B12</f>
        <v>11</v>
      </c>
      <c r="C30" s="3">
        <f>Результаты!C12</f>
        <v>29</v>
      </c>
      <c r="D30" s="4" t="str">
        <f>CONCATENATE(Результаты!D12," ",Результаты!E12)</f>
        <v>Антонов Михаил</v>
      </c>
      <c r="E30" s="3">
        <f>Результаты!F12</f>
        <v>1953</v>
      </c>
      <c r="F30" s="45">
        <f t="shared" si="0"/>
        <v>8.460648148148224E-3</v>
      </c>
      <c r="G30" s="45">
        <f>IF(MID(Результаты!$I12,20,8)&gt;"",MID(Результаты!$I12,20,8)-MID(Результаты!$I12,1,8),0)</f>
        <v>8.6805555555554692E-3</v>
      </c>
      <c r="H30" s="45">
        <f>IF(MID(Результаты!$I12,39,8)&gt;"",MID(Результаты!$I12,39,8)-MID(Результаты!$I12,20,8),0)</f>
        <v>8.8194444444444908E-3</v>
      </c>
      <c r="I30" s="45">
        <f>IF(MID(Результаты!$I12,58,8)&gt;"",MID(Результаты!$I12,58,8)-MID(Результаты!$I12,39,8),0)</f>
        <v>8.8425925925925686E-3</v>
      </c>
      <c r="J30" s="45">
        <f>IF(MID(Результаты!$I12,77,8)&gt;"",MID(Результаты!$I12,77,8)-MID(Результаты!$I12,58,8),0)</f>
        <v>8.5995370370370305E-3</v>
      </c>
      <c r="K30" s="54" t="str">
        <f>Результаты!H12</f>
        <v>01:02:30,0</v>
      </c>
      <c r="L30" s="49" t="str">
        <f>Результаты!J12</f>
        <v>+6:13,0</v>
      </c>
    </row>
    <row r="31" spans="1:12" x14ac:dyDescent="0.25">
      <c r="B31" s="2">
        <f>Результаты!B13</f>
        <v>12</v>
      </c>
      <c r="C31" s="3">
        <f>Результаты!C13</f>
        <v>44</v>
      </c>
      <c r="D31" s="4" t="str">
        <f>CONCATENATE(Результаты!D13," ",Результаты!E13)</f>
        <v>Михеев Василий</v>
      </c>
      <c r="E31" s="3">
        <f>Результаты!F13</f>
        <v>1971</v>
      </c>
      <c r="F31" s="45">
        <f t="shared" si="0"/>
        <v>8.090277777777842E-3</v>
      </c>
      <c r="G31" s="45">
        <f>IF(MID(Результаты!$I13,20,8)&gt;"",MID(Результаты!$I13,20,8)-MID(Результаты!$I13,1,8),0)</f>
        <v>8.6342592592592582E-3</v>
      </c>
      <c r="H31" s="45">
        <f>IF(MID(Результаты!$I13,39,8)&gt;"",MID(Результаты!$I13,39,8)-MID(Результаты!$I13,20,8),0)</f>
        <v>8.854166666666663E-3</v>
      </c>
      <c r="I31" s="45">
        <f>IF(MID(Результаты!$I13,58,8)&gt;"",MID(Результаты!$I13,58,8)-MID(Результаты!$I13,39,8),0)</f>
        <v>9.1203703703704453E-3</v>
      </c>
      <c r="J31" s="45">
        <f>IF(MID(Результаты!$I13,77,8)&gt;"",MID(Результаты!$I13,77,8)-MID(Результаты!$I13,58,8),0)</f>
        <v>9.09722222222209E-3</v>
      </c>
      <c r="K31" s="54" t="str">
        <f>Результаты!H13</f>
        <v>01:03:04,0</v>
      </c>
      <c r="L31" s="49" t="str">
        <f>Результаты!J13</f>
        <v>+6:47,0</v>
      </c>
    </row>
    <row r="32" spans="1:12" x14ac:dyDescent="0.25">
      <c r="B32" s="2">
        <f>Результаты!B14</f>
        <v>13</v>
      </c>
      <c r="C32" s="3">
        <f>Результаты!C14</f>
        <v>41</v>
      </c>
      <c r="D32" s="4" t="str">
        <f>CONCATENATE(Результаты!D14," ",Результаты!E14)</f>
        <v>Бабинов Евгений</v>
      </c>
      <c r="E32" s="3">
        <f>Результаты!F14</f>
        <v>1973</v>
      </c>
      <c r="F32" s="45">
        <f t="shared" si="0"/>
        <v>8.2175925925925888E-3</v>
      </c>
      <c r="G32" s="45">
        <f>IF(MID(Результаты!$I14,20,8)&gt;"",MID(Результаты!$I14,20,8)-MID(Результаты!$I14,1,8),0)</f>
        <v>8.6805555555555802E-3</v>
      </c>
      <c r="H32" s="45">
        <f>IF(MID(Результаты!$I14,39,8)&gt;"",MID(Результаты!$I14,39,8)-MID(Результаты!$I14,20,8),0)</f>
        <v>8.7847222222222077E-3</v>
      </c>
      <c r="I32" s="45">
        <f>IF(MID(Результаты!$I14,58,8)&gt;"",MID(Результаты!$I14,58,8)-MID(Результаты!$I14,39,8),0)</f>
        <v>9.0624999999999734E-3</v>
      </c>
      <c r="J32" s="45">
        <f>IF(MID(Результаты!$I14,77,8)&gt;"",MID(Результаты!$I14,77,8)-MID(Результаты!$I14,58,8),0)</f>
        <v>9.1203703703703898E-3</v>
      </c>
      <c r="K32" s="54" t="str">
        <f>Результаты!H14</f>
        <v>01:03:10,0</v>
      </c>
      <c r="L32" s="49" t="str">
        <f>Результаты!J14</f>
        <v>+6:53,0</v>
      </c>
    </row>
    <row r="33" spans="2:12" x14ac:dyDescent="0.25">
      <c r="B33" s="2">
        <f>Результаты!B15</f>
        <v>14</v>
      </c>
      <c r="C33" s="3">
        <f>Результаты!C15</f>
        <v>65</v>
      </c>
      <c r="D33" s="4" t="str">
        <f>CONCATENATE(Результаты!D15," ",Результаты!E15)</f>
        <v>Арутюнян Арам</v>
      </c>
      <c r="E33" s="3">
        <f>Результаты!F15</f>
        <v>1987</v>
      </c>
      <c r="F33" s="45">
        <f t="shared" si="0"/>
        <v>8.6689814814814858E-3</v>
      </c>
      <c r="G33" s="45">
        <f>IF(MID(Результаты!$I15,20,8)&gt;"",MID(Результаты!$I15,20,8)-MID(Результаты!$I15,1,8),0)</f>
        <v>8.7962962962962465E-3</v>
      </c>
      <c r="H33" s="45">
        <f>IF(MID(Результаты!$I15,39,8)&gt;"",MID(Результаты!$I15,39,8)-MID(Результаты!$I15,20,8),0)</f>
        <v>8.8888888888889461E-3</v>
      </c>
      <c r="I33" s="45">
        <f>IF(MID(Результаты!$I15,58,8)&gt;"",MID(Результаты!$I15,58,8)-MID(Результаты!$I15,39,8),0)</f>
        <v>8.9930555555555736E-3</v>
      </c>
      <c r="J33" s="45">
        <f>IF(MID(Результаты!$I15,77,8)&gt;"",MID(Результаты!$I15,77,8)-MID(Результаты!$I15,58,8),0)</f>
        <v>8.8078703703703409E-3</v>
      </c>
      <c r="K33" s="54" t="str">
        <f>Результаты!H15</f>
        <v>01:03:35,0</v>
      </c>
      <c r="L33" s="49" t="str">
        <f>Результаты!J15</f>
        <v>+7:18,0</v>
      </c>
    </row>
    <row r="34" spans="2:12" x14ac:dyDescent="0.25">
      <c r="B34" s="2">
        <f>Результаты!B16</f>
        <v>15</v>
      </c>
      <c r="C34" s="3">
        <f>Результаты!C16</f>
        <v>45</v>
      </c>
      <c r="D34" s="4" t="str">
        <f>CONCATENATE(Результаты!D16," ",Результаты!E16)</f>
        <v>Львов Сергей</v>
      </c>
      <c r="E34" s="3">
        <f>Результаты!F16</f>
        <v>1995</v>
      </c>
      <c r="F34" s="45">
        <f t="shared" si="0"/>
        <v>7.8587962962962665E-3</v>
      </c>
      <c r="G34" s="45">
        <f>IF(MID(Результаты!$I16,20,8)&gt;"",MID(Результаты!$I16,20,8)-MID(Результаты!$I16,1,8),0)</f>
        <v>8.5185185185185364E-3</v>
      </c>
      <c r="H34" s="45">
        <f>IF(MID(Результаты!$I16,39,8)&gt;"",MID(Результаты!$I16,39,8)-MID(Результаты!$I16,20,8),0)</f>
        <v>8.9930555555555736E-3</v>
      </c>
      <c r="I34" s="45">
        <f>IF(MID(Результаты!$I16,58,8)&gt;"",MID(Результаты!$I16,58,8)-MID(Результаты!$I16,39,8),0)</f>
        <v>9.6875000000000155E-3</v>
      </c>
      <c r="J34" s="45">
        <f>IF(MID(Результаты!$I16,77,8)&gt;"",MID(Результаты!$I16,77,8)-MID(Результаты!$I16,58,8),0)</f>
        <v>9.3171296296296058E-3</v>
      </c>
      <c r="K34" s="54" t="str">
        <f>Результаты!H16</f>
        <v>01:03:54,0</v>
      </c>
      <c r="L34" s="49" t="str">
        <f>Результаты!J16</f>
        <v>+7:37,0</v>
      </c>
    </row>
    <row r="35" spans="2:12" x14ac:dyDescent="0.25">
      <c r="B35" s="2">
        <f>Результаты!B17</f>
        <v>16</v>
      </c>
      <c r="C35" s="3">
        <f>Результаты!C17</f>
        <v>58</v>
      </c>
      <c r="D35" s="4" t="str">
        <f>CONCATENATE(Результаты!D17," ",Результаты!E17)</f>
        <v>Ульянов Иван</v>
      </c>
      <c r="E35" s="3">
        <f>Результаты!F17</f>
        <v>1991</v>
      </c>
      <c r="F35" s="45">
        <f t="shared" si="0"/>
        <v>8.2175925925925472E-3</v>
      </c>
      <c r="G35" s="45">
        <f>IF(MID(Результаты!$I17,20,8)&gt;"",MID(Результаты!$I17,20,8)-MID(Результаты!$I17,1,8),0)</f>
        <v>8.6111111111111249E-3</v>
      </c>
      <c r="H35" s="45">
        <f>IF(MID(Результаты!$I17,39,8)&gt;"",MID(Результаты!$I17,39,8)-MID(Результаты!$I17,20,8),0)</f>
        <v>9.1319444444444287E-3</v>
      </c>
      <c r="I35" s="45">
        <f>IF(MID(Результаты!$I17,58,8)&gt;"",MID(Результаты!$I17,58,8)-MID(Результаты!$I17,39,8),0)</f>
        <v>9.3518518518518889E-3</v>
      </c>
      <c r="J35" s="45">
        <f>IF(MID(Результаты!$I17,77,8)&gt;"",MID(Результаты!$I17,77,8)-MID(Результаты!$I17,58,8),0)</f>
        <v>9.3055555555555669E-3</v>
      </c>
      <c r="K35" s="54" t="str">
        <f>Результаты!H17</f>
        <v>01:04:15,0</v>
      </c>
      <c r="L35" s="49" t="str">
        <f>Результаты!J17</f>
        <v>+7:58,0</v>
      </c>
    </row>
    <row r="36" spans="2:12" x14ac:dyDescent="0.25">
      <c r="B36" s="2">
        <f>Результаты!B18</f>
        <v>17</v>
      </c>
      <c r="C36" s="3">
        <f>Результаты!C18</f>
        <v>75</v>
      </c>
      <c r="D36" s="4" t="str">
        <f>CONCATENATE(Результаты!D18," ",Результаты!E18)</f>
        <v>Гарбузов Владимир</v>
      </c>
      <c r="E36" s="3">
        <f>Результаты!F18</f>
        <v>1977</v>
      </c>
      <c r="F36" s="45">
        <f t="shared" si="0"/>
        <v>9.1782407407407576E-3</v>
      </c>
      <c r="G36" s="45">
        <f>IF(MID(Результаты!$I18,20,8)&gt;"",MID(Результаты!$I18,20,8)-MID(Результаты!$I18,1,8),0)</f>
        <v>9.4328703703703831E-3</v>
      </c>
      <c r="H36" s="45">
        <f>IF(MID(Результаты!$I18,39,8)&gt;"",MID(Результаты!$I18,39,8)-MID(Результаты!$I18,20,8),0)</f>
        <v>9.1319444444444287E-3</v>
      </c>
      <c r="I36" s="45">
        <f>IF(MID(Результаты!$I18,58,8)&gt;"",MID(Результаты!$I18,58,8)-MID(Результаты!$I18,39,8),0)</f>
        <v>8.8888888888888351E-3</v>
      </c>
      <c r="J36" s="45">
        <f>IF(MID(Результаты!$I18,77,8)&gt;"",MID(Результаты!$I18,77,8)-MID(Результаты!$I18,58,8),0)</f>
        <v>8.5300925925926308E-3</v>
      </c>
      <c r="K36" s="54" t="str">
        <f>Результаты!H18</f>
        <v>01:05:02,0</v>
      </c>
      <c r="L36" s="49" t="str">
        <f>Результаты!J18</f>
        <v>+8:45,0</v>
      </c>
    </row>
    <row r="37" spans="2:12" x14ac:dyDescent="0.25">
      <c r="B37" s="2">
        <f>Результаты!B19</f>
        <v>18</v>
      </c>
      <c r="C37" s="3">
        <f>Результаты!C19</f>
        <v>42</v>
      </c>
      <c r="D37" s="4" t="str">
        <f>CONCATENATE(Результаты!D19," ",Результаты!E19)</f>
        <v>Сыресенко Сергей</v>
      </c>
      <c r="E37" s="3">
        <f>Результаты!F19</f>
        <v>1988</v>
      </c>
      <c r="F37" s="45">
        <f t="shared" si="0"/>
        <v>8.5185185185185364E-3</v>
      </c>
      <c r="G37" s="45">
        <f>IF(MID(Результаты!$I19,20,8)&gt;"",MID(Результаты!$I19,20,8)-MID(Результаты!$I19,1,8),0)</f>
        <v>9.1203703703703343E-3</v>
      </c>
      <c r="H37" s="45">
        <f>IF(MID(Результаты!$I19,39,8)&gt;"",MID(Результаты!$I19,39,8)-MID(Результаты!$I19,20,8),0)</f>
        <v>9.6296296296296546E-3</v>
      </c>
      <c r="I37" s="45">
        <f>IF(MID(Результаты!$I19,58,8)&gt;"",MID(Результаты!$I19,58,8)-MID(Результаты!$I19,39,8),0)</f>
        <v>9.6296296296295991E-3</v>
      </c>
      <c r="J37" s="45">
        <f>IF(MID(Результаты!$I19,77,8)&gt;"",MID(Результаты!$I19,77,8)-MID(Результаты!$I19,58,8),0)</f>
        <v>9.1550925925926174E-3</v>
      </c>
      <c r="K37" s="54" t="str">
        <f>Результаты!H19</f>
        <v>01:06:19,0</v>
      </c>
      <c r="L37" s="49" t="str">
        <f>Результаты!J19</f>
        <v>+10:02,0</v>
      </c>
    </row>
    <row r="38" spans="2:12" x14ac:dyDescent="0.25">
      <c r="B38" s="2">
        <f>Результаты!B20</f>
        <v>19</v>
      </c>
      <c r="C38" s="3">
        <f>Результаты!C20</f>
        <v>55</v>
      </c>
      <c r="D38" s="4" t="str">
        <f>CONCATENATE(Результаты!D20," ",Результаты!E20)</f>
        <v>Гаджиев Дмитрий</v>
      </c>
      <c r="E38" s="3">
        <f>Результаты!F20</f>
        <v>1996</v>
      </c>
      <c r="F38" s="45">
        <f t="shared" si="0"/>
        <v>8.8310185185185228E-3</v>
      </c>
      <c r="G38" s="45">
        <f>IF(MID(Результаты!$I20,20,8)&gt;"",MID(Результаты!$I20,20,8)-MID(Результаты!$I20,1,8),0)</f>
        <v>9.5717592592593492E-3</v>
      </c>
      <c r="H38" s="45">
        <f>IF(MID(Результаты!$I20,39,8)&gt;"",MID(Результаты!$I20,39,8)-MID(Результаты!$I20,20,8),0)</f>
        <v>9.444444444444422E-3</v>
      </c>
      <c r="I38" s="45">
        <f>IF(MID(Результаты!$I20,58,8)&gt;"",MID(Результаты!$I20,58,8)-MID(Результаты!$I20,39,8),0)</f>
        <v>9.3171296296296058E-3</v>
      </c>
      <c r="J38" s="45">
        <f>IF(MID(Результаты!$I20,77,8)&gt;"",MID(Результаты!$I20,77,8)-MID(Результаты!$I20,58,8),0)</f>
        <v>8.9236111111110628E-3</v>
      </c>
      <c r="K38" s="54" t="str">
        <f>Результаты!H20</f>
        <v>01:06:22,0</v>
      </c>
      <c r="L38" s="49" t="str">
        <f>Результаты!J20</f>
        <v>+10:05,0</v>
      </c>
    </row>
    <row r="39" spans="2:12" x14ac:dyDescent="0.25">
      <c r="B39" s="2">
        <f>Результаты!B21</f>
        <v>20</v>
      </c>
      <c r="C39" s="3">
        <f>Результаты!C21</f>
        <v>59</v>
      </c>
      <c r="D39" s="4" t="str">
        <f>CONCATENATE(Результаты!D21," ",Результаты!E21)</f>
        <v>Фуфурин Игорь</v>
      </c>
      <c r="E39" s="3">
        <f>Результаты!F21</f>
        <v>1984</v>
      </c>
      <c r="F39" s="45">
        <f t="shared" si="0"/>
        <v>8.8657407407407018E-3</v>
      </c>
      <c r="G39" s="45">
        <f>IF(MID(Результаты!$I21,20,8)&gt;"",MID(Результаты!$I21,20,8)-MID(Результаты!$I21,1,8),0)</f>
        <v>9.3634259259259833E-3</v>
      </c>
      <c r="H39" s="45">
        <f>IF(MID(Результаты!$I21,39,8)&gt;"",MID(Результаты!$I21,39,8)-MID(Результаты!$I21,20,8),0)</f>
        <v>9.5254629629629162E-3</v>
      </c>
      <c r="I39" s="45">
        <f>IF(MID(Результаты!$I21,58,8)&gt;"",MID(Результаты!$I21,58,8)-MID(Результаты!$I21,39,8),0)</f>
        <v>9.5601851851851993E-3</v>
      </c>
      <c r="J39" s="45">
        <f>IF(MID(Результаты!$I21,77,8)&gt;"",MID(Результаты!$I21,77,8)-MID(Результаты!$I21,58,8),0)</f>
        <v>8.8657407407407574E-3</v>
      </c>
      <c r="K39" s="54" t="str">
        <f>Результаты!H21</f>
        <v>01:06:30,0</v>
      </c>
      <c r="L39" s="49" t="str">
        <f>Результаты!J21</f>
        <v>+10:13,0</v>
      </c>
    </row>
    <row r="40" spans="2:12" x14ac:dyDescent="0.25">
      <c r="B40" s="2">
        <f>Результаты!B22</f>
        <v>21</v>
      </c>
      <c r="C40" s="3">
        <f>Результаты!C22</f>
        <v>63</v>
      </c>
      <c r="D40" s="4" t="str">
        <f>CONCATENATE(Результаты!D22," ",Результаты!E22)</f>
        <v>Бузуев Павел</v>
      </c>
      <c r="E40" s="3">
        <f>Результаты!F22</f>
        <v>1969</v>
      </c>
      <c r="F40" s="45">
        <f t="shared" si="0"/>
        <v>8.6574074074074123E-3</v>
      </c>
      <c r="G40" s="45">
        <f>IF(MID(Результаты!$I22,20,8)&gt;"",MID(Результаты!$I22,20,8)-MID(Результаты!$I22,1,8),0)</f>
        <v>9.0856481481482176E-3</v>
      </c>
      <c r="H40" s="45">
        <f>IF(MID(Результаты!$I22,39,8)&gt;"",MID(Результаты!$I22,39,8)-MID(Результаты!$I22,20,8),0)</f>
        <v>9.4560185185184609E-3</v>
      </c>
      <c r="I40" s="45">
        <f>IF(MID(Результаты!$I22,58,8)&gt;"",MID(Результаты!$I22,58,8)-MID(Результаты!$I22,39,8),0)</f>
        <v>9.4675925925925553E-3</v>
      </c>
      <c r="J40" s="45">
        <f>IF(MID(Результаты!$I22,77,8)&gt;"",MID(Результаты!$I22,77,8)-MID(Результаты!$I22,58,8),0)</f>
        <v>9.594907407407427E-3</v>
      </c>
      <c r="K40" s="54" t="str">
        <f>Результаты!H22</f>
        <v>01:06:37,0</v>
      </c>
      <c r="L40" s="49" t="str">
        <f>Результаты!J22</f>
        <v>+10:20,0</v>
      </c>
    </row>
    <row r="41" spans="2:12" x14ac:dyDescent="0.25">
      <c r="B41" s="2">
        <f>Результаты!B23</f>
        <v>22</v>
      </c>
      <c r="C41" s="3">
        <f>Результаты!C23</f>
        <v>60</v>
      </c>
      <c r="D41" s="4" t="str">
        <f>CONCATENATE(Результаты!D23," ",Результаты!E23)</f>
        <v>Афонюшкин Александр</v>
      </c>
      <c r="E41" s="3">
        <f>Результаты!F23</f>
        <v>1965</v>
      </c>
      <c r="F41" s="45">
        <f t="shared" si="0"/>
        <v>8.8541666666667115E-3</v>
      </c>
      <c r="G41" s="45">
        <f>IF(MID(Результаты!$I23,20,8)&gt;"",MID(Результаты!$I23,20,8)-MID(Результаты!$I23,1,8),0)</f>
        <v>9.2824074074073781E-3</v>
      </c>
      <c r="H41" s="45">
        <f>IF(MID(Результаты!$I23,39,8)&gt;"",MID(Результаты!$I23,39,8)-MID(Результаты!$I23,20,8),0)</f>
        <v>9.3981481481481555E-3</v>
      </c>
      <c r="I41" s="45">
        <f>IF(MID(Результаты!$I23,58,8)&gt;"",MID(Результаты!$I23,58,8)-MID(Результаты!$I23,39,8),0)</f>
        <v>9.4791666666667052E-3</v>
      </c>
      <c r="J41" s="45">
        <f>IF(MID(Результаты!$I23,77,8)&gt;"",MID(Результаты!$I23,77,8)-MID(Результаты!$I23,58,8),0)</f>
        <v>9.5486111111110494E-3</v>
      </c>
      <c r="K41" s="54" t="str">
        <f>Результаты!H23</f>
        <v>01:07:03,0</v>
      </c>
      <c r="L41" s="49" t="str">
        <f>Результаты!J23</f>
        <v>+10:46,0</v>
      </c>
    </row>
    <row r="42" spans="2:12" x14ac:dyDescent="0.25">
      <c r="B42" s="2">
        <f>Результаты!B24</f>
        <v>23</v>
      </c>
      <c r="C42" s="3">
        <f>Результаты!C24</f>
        <v>39</v>
      </c>
      <c r="D42" s="4" t="str">
        <f>CONCATENATE(Результаты!D24," ",Результаты!E24)</f>
        <v>Голов Юрий</v>
      </c>
      <c r="E42" s="3">
        <f>Результаты!F24</f>
        <v>1964</v>
      </c>
      <c r="F42" s="45">
        <f t="shared" si="0"/>
        <v>9.0162037037037346E-3</v>
      </c>
      <c r="G42" s="45">
        <f>IF(MID(Результаты!$I24,20,8)&gt;"",MID(Результаты!$I24,20,8)-MID(Результаты!$I24,1,8),0)</f>
        <v>9.2824074074073781E-3</v>
      </c>
      <c r="H42" s="45">
        <f>IF(MID(Результаты!$I24,39,8)&gt;"",MID(Результаты!$I24,39,8)-MID(Результаты!$I24,20,8),0)</f>
        <v>9.5138888888888773E-3</v>
      </c>
      <c r="I42" s="45">
        <f>IF(MID(Результаты!$I24,58,8)&gt;"",MID(Результаты!$I24,58,8)-MID(Результаты!$I24,39,8),0)</f>
        <v>9.6527777777777879E-3</v>
      </c>
      <c r="J42" s="45">
        <f>IF(MID(Результаты!$I24,77,8)&gt;"",MID(Результаты!$I24,77,8)-MID(Результаты!$I24,58,8),0)</f>
        <v>9.2361111111111116E-3</v>
      </c>
      <c r="K42" s="54" t="str">
        <f>Результаты!H24</f>
        <v>01:07:15,0</v>
      </c>
      <c r="L42" s="49" t="str">
        <f>Результаты!J24</f>
        <v>+10:58,0</v>
      </c>
    </row>
    <row r="43" spans="2:12" x14ac:dyDescent="0.25">
      <c r="B43" s="2">
        <f>Результаты!B25</f>
        <v>24</v>
      </c>
      <c r="C43" s="3">
        <f>Результаты!C25</f>
        <v>31</v>
      </c>
      <c r="D43" s="4" t="str">
        <f>CONCATENATE(Результаты!D25," ",Результаты!E25)</f>
        <v>Астахов Андрей</v>
      </c>
      <c r="E43" s="3">
        <f>Результаты!F25</f>
        <v>1976</v>
      </c>
      <c r="F43" s="45">
        <f t="shared" si="0"/>
        <v>9.0162037037037068E-3</v>
      </c>
      <c r="G43" s="45">
        <f>IF(MID(Результаты!$I25,20,8)&gt;"",MID(Результаты!$I25,20,8)-MID(Результаты!$I25,1,8),0)</f>
        <v>9.490740740740744E-3</v>
      </c>
      <c r="H43" s="45">
        <f>IF(MID(Результаты!$I25,39,8)&gt;"",MID(Результаты!$I25,39,8)-MID(Результаты!$I25,20,8),0)</f>
        <v>9.5254629629629717E-3</v>
      </c>
      <c r="I43" s="45">
        <f>IF(MID(Результаты!$I25,58,8)&gt;"",MID(Результаты!$I25,58,8)-MID(Результаты!$I25,39,8),0)</f>
        <v>9.6875000000000155E-3</v>
      </c>
      <c r="J43" s="45">
        <f>IF(MID(Результаты!$I25,77,8)&gt;"",MID(Результаты!$I25,77,8)-MID(Результаты!$I25,58,8),0)</f>
        <v>9.2824074074073781E-3</v>
      </c>
      <c r="K43" s="54" t="str">
        <f>Результаты!H25</f>
        <v>01:07:41,0</v>
      </c>
      <c r="L43" s="49" t="str">
        <f>Результаты!J25</f>
        <v>+11:24,0</v>
      </c>
    </row>
    <row r="44" spans="2:12" x14ac:dyDescent="0.25">
      <c r="B44" s="2">
        <f>Результаты!B26</f>
        <v>25</v>
      </c>
      <c r="C44" s="3">
        <f>Результаты!C26</f>
        <v>54</v>
      </c>
      <c r="D44" s="4" t="str">
        <f>CONCATENATE(Результаты!D26," ",Результаты!E26)</f>
        <v>Корчагин Алексей</v>
      </c>
      <c r="E44" s="3">
        <f>Результаты!F26</f>
        <v>1982</v>
      </c>
      <c r="F44" s="45">
        <f t="shared" si="0"/>
        <v>8.7500000000000702E-3</v>
      </c>
      <c r="G44" s="45">
        <f>IF(MID(Результаты!$I26,20,8)&gt;"",MID(Результаты!$I26,20,8)-MID(Результаты!$I26,1,8),0)</f>
        <v>9.5370370370370106E-3</v>
      </c>
      <c r="H44" s="45">
        <f>IF(MID(Результаты!$I26,39,8)&gt;"",MID(Результаты!$I26,39,8)-MID(Результаты!$I26,20,8),0)</f>
        <v>9.6296296296295991E-3</v>
      </c>
      <c r="I44" s="45">
        <f>IF(MID(Результаты!$I26,58,8)&gt;"",MID(Результаты!$I26,58,8)-MID(Результаты!$I26,39,8),0)</f>
        <v>9.5833333333333881E-3</v>
      </c>
      <c r="J44" s="45">
        <f>IF(MID(Результаты!$I26,77,8)&gt;"",MID(Результаты!$I26,77,8)-MID(Результаты!$I26,58,8),0)</f>
        <v>9.5138888888888218E-3</v>
      </c>
      <c r="K44" s="54" t="str">
        <f>Результаты!H26</f>
        <v>01:07:42,0</v>
      </c>
      <c r="L44" s="49" t="str">
        <f>Результаты!J26</f>
        <v>+11:25,0</v>
      </c>
    </row>
    <row r="45" spans="2:12" x14ac:dyDescent="0.25">
      <c r="B45" s="2">
        <f>Результаты!B27</f>
        <v>26</v>
      </c>
      <c r="C45" s="3">
        <f>Результаты!C27</f>
        <v>33</v>
      </c>
      <c r="D45" s="4" t="str">
        <f>CONCATENATE(Результаты!D27," ",Результаты!E27)</f>
        <v>Домкин Александр</v>
      </c>
      <c r="E45" s="3">
        <f>Результаты!F27</f>
        <v>1957</v>
      </c>
      <c r="F45" s="45">
        <f t="shared" si="0"/>
        <v>9.1550925925926938E-3</v>
      </c>
      <c r="G45" s="45">
        <f>IF(MID(Результаты!$I27,20,8)&gt;"",MID(Результаты!$I27,20,8)-MID(Результаты!$I27,1,8),0)</f>
        <v>9.6180555555555047E-3</v>
      </c>
      <c r="H45" s="45">
        <f>IF(MID(Результаты!$I27,39,8)&gt;"",MID(Результаты!$I27,39,8)-MID(Результаты!$I27,20,8),0)</f>
        <v>9.8726851851852482E-3</v>
      </c>
      <c r="I45" s="45">
        <f>IF(MID(Результаты!$I27,58,8)&gt;"",MID(Результаты!$I27,58,8)-MID(Результаты!$I27,39,8),0)</f>
        <v>9.6643518518518268E-3</v>
      </c>
      <c r="J45" s="45">
        <f>IF(MID(Результаты!$I27,77,8)&gt;"",MID(Результаты!$I27,77,8)-MID(Результаты!$I27,58,8),0)</f>
        <v>9.6296296296295436E-3</v>
      </c>
      <c r="K45" s="54" t="str">
        <f>Результаты!H27</f>
        <v>01:09:02,0</v>
      </c>
      <c r="L45" s="49" t="str">
        <f>Результаты!J27</f>
        <v>+12:45,0</v>
      </c>
    </row>
    <row r="46" spans="2:12" x14ac:dyDescent="0.25">
      <c r="B46" s="2">
        <f>Результаты!B28</f>
        <v>27</v>
      </c>
      <c r="C46" s="3">
        <f>Результаты!C28</f>
        <v>35</v>
      </c>
      <c r="D46" s="4" t="str">
        <f>CONCATENATE(Результаты!D28," ",Результаты!E28)</f>
        <v>Косов Владимир</v>
      </c>
      <c r="E46" s="3">
        <f>Результаты!F28</f>
        <v>1949</v>
      </c>
      <c r="F46" s="45">
        <f t="shared" si="0"/>
        <v>9.3749999999999181E-3</v>
      </c>
      <c r="G46" s="45">
        <f>IF(MID(Результаты!$I28,20,8)&gt;"",MID(Результаты!$I28,20,8)-MID(Результаты!$I28,1,8),0)</f>
        <v>9.7800925925926041E-3</v>
      </c>
      <c r="H46" s="45">
        <f>IF(MID(Результаты!$I28,39,8)&gt;"",MID(Результаты!$I28,39,8)-MID(Результаты!$I28,20,8),0)</f>
        <v>9.8495370370370594E-3</v>
      </c>
      <c r="I46" s="45">
        <f>IF(MID(Результаты!$I28,58,8)&gt;"",MID(Результаты!$I28,58,8)-MID(Результаты!$I28,39,8),0)</f>
        <v>9.8611111111111538E-3</v>
      </c>
      <c r="J46" s="45">
        <f>IF(MID(Результаты!$I28,77,8)&gt;"",MID(Результаты!$I28,77,8)-MID(Результаты!$I28,58,8),0)</f>
        <v>9.7106481481481488E-3</v>
      </c>
      <c r="K46" s="54" t="str">
        <f>Результаты!H28</f>
        <v>01:09:57,0</v>
      </c>
      <c r="L46" s="49" t="str">
        <f>Результаты!J28</f>
        <v>+13:40,0</v>
      </c>
    </row>
    <row r="47" spans="2:12" x14ac:dyDescent="0.25">
      <c r="B47" s="2">
        <f>Результаты!B29</f>
        <v>28</v>
      </c>
      <c r="C47" s="3">
        <f>Результаты!C29</f>
        <v>79</v>
      </c>
      <c r="D47" s="4" t="str">
        <f>CONCATENATE(Результаты!D29," ",Результаты!E29)</f>
        <v>Коломеец Евгений</v>
      </c>
      <c r="E47" s="3">
        <f>Результаты!F29</f>
        <v>1958</v>
      </c>
      <c r="F47" s="45">
        <f t="shared" si="0"/>
        <v>9.8379629629628818E-3</v>
      </c>
      <c r="G47" s="45">
        <f>IF(MID(Результаты!$I29,20,8)&gt;"",MID(Результаты!$I29,20,8)-MID(Результаты!$I29,1,8),0)</f>
        <v>1.0011574074074048E-2</v>
      </c>
      <c r="H47" s="45">
        <f>IF(MID(Результаты!$I29,39,8)&gt;"",MID(Результаты!$I29,39,8)-MID(Результаты!$I29,20,8),0)</f>
        <v>1.0034722222222292E-2</v>
      </c>
      <c r="I47" s="45">
        <f>IF(MID(Результаты!$I29,58,8)&gt;"",MID(Результаты!$I29,58,8)-MID(Результаты!$I29,39,8),0)</f>
        <v>9.8148148148148318E-3</v>
      </c>
      <c r="J47" s="45">
        <f>IF(MID(Результаты!$I29,77,8)&gt;"",MID(Результаты!$I29,77,8)-MID(Результаты!$I29,58,8),0)</f>
        <v>8.900462962962985E-3</v>
      </c>
      <c r="K47" s="54" t="str">
        <f>Результаты!H29</f>
        <v>01:09:59,0</v>
      </c>
      <c r="L47" s="49" t="str">
        <f>Результаты!J29</f>
        <v>+13:42,0</v>
      </c>
    </row>
    <row r="48" spans="2:12" x14ac:dyDescent="0.25">
      <c r="B48" s="2">
        <f>Результаты!B30</f>
        <v>29</v>
      </c>
      <c r="C48" s="3">
        <f>Результаты!C30</f>
        <v>84</v>
      </c>
      <c r="D48" s="4" t="str">
        <f>CONCATENATE(Результаты!D30," ",Результаты!E30)</f>
        <v>Ермохин Андрей</v>
      </c>
      <c r="E48" s="3">
        <f>Результаты!F30</f>
        <v>1977</v>
      </c>
      <c r="F48" s="45">
        <f t="shared" si="0"/>
        <v>9.6643518518517643E-3</v>
      </c>
      <c r="G48" s="45">
        <f>IF(MID(Результаты!$I30,20,8)&gt;"",MID(Результаты!$I30,20,8)-MID(Результаты!$I30,1,8),0)</f>
        <v>9.9074074074074203E-3</v>
      </c>
      <c r="H48" s="45">
        <f>IF(MID(Результаты!$I30,39,8)&gt;"",MID(Результаты!$I30,39,8)-MID(Результаты!$I30,20,8),0)</f>
        <v>1.0069444444444464E-2</v>
      </c>
      <c r="I48" s="45">
        <f>IF(MID(Результаты!$I30,58,8)&gt;"",MID(Результаты!$I30,58,8)-MID(Результаты!$I30,39,8),0)</f>
        <v>9.7453703703703765E-3</v>
      </c>
      <c r="J48" s="45">
        <f>IF(MID(Результаты!$I30,77,8)&gt;"",MID(Результаты!$I30,77,8)-MID(Результаты!$I30,58,8),0)</f>
        <v>9.3287037037037557E-3</v>
      </c>
      <c r="K48" s="54" t="str">
        <f>Результаты!H30</f>
        <v>01:10:09,0</v>
      </c>
      <c r="L48" s="49" t="str">
        <f>Результаты!J30</f>
        <v>+13:52,0</v>
      </c>
    </row>
    <row r="49" spans="2:14" x14ac:dyDescent="0.25">
      <c r="B49" s="2">
        <f>Результаты!B31</f>
        <v>30</v>
      </c>
      <c r="C49" s="3">
        <f>Результаты!C31</f>
        <v>76</v>
      </c>
      <c r="D49" s="4" t="str">
        <f>CONCATENATE(Результаты!D31," ",Результаты!E31)</f>
        <v>Зверев Пётр</v>
      </c>
      <c r="E49" s="3">
        <f>Результаты!F31</f>
        <v>1989</v>
      </c>
      <c r="F49" s="45">
        <f t="shared" si="0"/>
        <v>9.374999999999932E-3</v>
      </c>
      <c r="G49" s="45">
        <f>IF(MID(Результаты!$I31,20,8)&gt;"",MID(Результаты!$I31,20,8)-MID(Результаты!$I31,1,8),0)</f>
        <v>9.8263888888889261E-3</v>
      </c>
      <c r="H49" s="45">
        <f>IF(MID(Результаты!$I31,39,8)&gt;"",MID(Результаты!$I31,39,8)-MID(Результаты!$I31,20,8),0)</f>
        <v>9.9305555555555536E-3</v>
      </c>
      <c r="I49" s="45">
        <f>IF(MID(Результаты!$I31,58,8)&gt;"",MID(Результаты!$I31,58,8)-MID(Результаты!$I31,39,8),0)</f>
        <v>9.9305555555555536E-3</v>
      </c>
      <c r="J49" s="45">
        <f>IF(MID(Результаты!$I31,77,8)&gt;"",MID(Результаты!$I31,77,8)-MID(Результаты!$I31,58,8),0)</f>
        <v>9.9189814814815147E-3</v>
      </c>
      <c r="K49" s="54" t="str">
        <f>Результаты!H31</f>
        <v>01:10:32,0</v>
      </c>
      <c r="L49" s="49" t="str">
        <f>Результаты!J31</f>
        <v>+14:15,0</v>
      </c>
    </row>
    <row r="50" spans="2:14" x14ac:dyDescent="0.25">
      <c r="B50" s="2">
        <f>Результаты!B32</f>
        <v>31</v>
      </c>
      <c r="C50" s="3">
        <f>Результаты!C32</f>
        <v>51</v>
      </c>
      <c r="D50" s="4" t="str">
        <f>CONCATENATE(Результаты!D32," ",Результаты!E32)</f>
        <v>Федосов Евгений</v>
      </c>
      <c r="E50" s="3">
        <f>Результаты!F32</f>
        <v>1956</v>
      </c>
      <c r="F50" s="45">
        <f t="shared" si="0"/>
        <v>9.2245370370369825E-3</v>
      </c>
      <c r="G50" s="45">
        <f>IF(MID(Результаты!$I32,20,8)&gt;"",MID(Результаты!$I32,20,8)-MID(Результаты!$I32,1,8),0)</f>
        <v>9.594907407407427E-3</v>
      </c>
      <c r="H50" s="45">
        <f>IF(MID(Результаты!$I32,39,8)&gt;"",MID(Результаты!$I32,39,8)-MID(Результаты!$I32,20,8),0)</f>
        <v>9.9189814814815147E-3</v>
      </c>
      <c r="I50" s="45">
        <f>IF(MID(Результаты!$I32,58,8)&gt;"",MID(Результаты!$I32,58,8)-MID(Результаты!$I32,39,8),0)</f>
        <v>1.0231481481481397E-2</v>
      </c>
      <c r="J50" s="45">
        <f>IF(MID(Результаты!$I32,77,8)&gt;"",MID(Результаты!$I32,77,8)-MID(Результаты!$I32,58,8),0)</f>
        <v>1.0266203703703791E-2</v>
      </c>
      <c r="K50" s="54" t="str">
        <f>Результаты!H32</f>
        <v>01:10:54,0</v>
      </c>
      <c r="L50" s="49" t="str">
        <f>Результаты!J32</f>
        <v>+14:37,0</v>
      </c>
    </row>
    <row r="51" spans="2:14" x14ac:dyDescent="0.25">
      <c r="B51" s="2">
        <f>Результаты!B33</f>
        <v>32</v>
      </c>
      <c r="C51" s="3">
        <f>Результаты!C42</f>
        <v>74</v>
      </c>
      <c r="D51" s="4" t="str">
        <f>CONCATENATE(Результаты!D42," ",Результаты!E42)</f>
        <v>Смирнов Юрий</v>
      </c>
      <c r="E51" s="3">
        <f>Результаты!F42</f>
        <v>1990</v>
      </c>
      <c r="F51" s="45">
        <f>K51-(IF(J51&gt;0,J51,0)+IF(I51&gt;0,I51,0)+IF(H51&gt;0,H51,0)+IF(G51&gt;0,G51,0))</f>
        <v>9.5023148148148731E-3</v>
      </c>
      <c r="G51" s="45">
        <f>IF(MID(Результаты!$I42,20,8)&gt;"",MID(Результаты!$I42,20,8)-MID(Результаты!$I42,1,8),0)</f>
        <v>9.6990740740741099E-3</v>
      </c>
      <c r="H51" s="45">
        <f>IF(MID(Результаты!$I42,39,8)&gt;"",MID(Результаты!$I42,39,8)-MID(Результаты!$I42,20,8),0)</f>
        <v>1.0300925925925852E-2</v>
      </c>
      <c r="I51" s="45">
        <f>IF(MID(Результаты!$I42,58,8)&gt;"",MID(Результаты!$I42,58,8)-MID(Результаты!$I42,39,8),0)</f>
        <v>1.0335648148148247E-2</v>
      </c>
      <c r="J51" s="45">
        <f>IF(MID(Результаты!$I42,77,8)&gt;"",MID(Результаты!$I42,77,8)-MID(Результаты!$I42,58,8),0)</f>
        <v>1.011574074074062E-2</v>
      </c>
      <c r="K51" s="54">
        <f>Результаты!H42</f>
        <v>4.9953703703703702E-2</v>
      </c>
      <c r="L51" s="49" t="str">
        <f>Результаты!J42</f>
        <v>+15:39,0</v>
      </c>
      <c r="N51" s="54"/>
    </row>
    <row r="52" spans="2:14" x14ac:dyDescent="0.25">
      <c r="B52" s="2">
        <f>Результаты!B34</f>
        <v>33</v>
      </c>
      <c r="C52" s="3">
        <f>Результаты!C33</f>
        <v>40</v>
      </c>
      <c r="D52" s="4" t="str">
        <f>CONCATENATE(Результаты!D33," ",Результаты!E33)</f>
        <v>Хухорев Владимир</v>
      </c>
      <c r="E52" s="3">
        <f>Результаты!F33</f>
        <v>1968</v>
      </c>
      <c r="F52" s="45">
        <f t="shared" si="0"/>
        <v>9.7337962962962751E-3</v>
      </c>
      <c r="G52" s="45">
        <f>IF(MID(Результаты!$I33,20,8)&gt;"",MID(Результаты!$I33,20,8)-MID(Результаты!$I33,1,8),0)</f>
        <v>1.0231481481481508E-2</v>
      </c>
      <c r="H52" s="45">
        <f>IF(MID(Результаты!$I33,39,8)&gt;"",MID(Результаты!$I33,39,8)-MID(Результаты!$I33,20,8),0)</f>
        <v>1.0289351851851813E-2</v>
      </c>
      <c r="I52" s="45">
        <f>IF(MID(Результаты!$I33,58,8)&gt;"",MID(Результаты!$I33,58,8)-MID(Результаты!$I33,39,8),0)</f>
        <v>1.0254629629629697E-2</v>
      </c>
      <c r="J52" s="45">
        <f>IF(MID(Результаты!$I33,77,8)&gt;"",MID(Результаты!$I33,77,8)-MID(Результаты!$I33,58,8),0)</f>
        <v>9.9768518518518201E-3</v>
      </c>
      <c r="K52" s="54" t="str">
        <f>Результаты!H33</f>
        <v>01:12:42,0</v>
      </c>
      <c r="L52" s="49" t="str">
        <f>Результаты!J33</f>
        <v>+16:25,0</v>
      </c>
    </row>
    <row r="53" spans="2:14" x14ac:dyDescent="0.25">
      <c r="B53" s="2">
        <f>Результаты!B35</f>
        <v>34</v>
      </c>
      <c r="C53" s="3">
        <f>Результаты!C34</f>
        <v>85</v>
      </c>
      <c r="D53" s="4" t="str">
        <f>CONCATENATE(Результаты!D34," ",Результаты!E34)</f>
        <v>Татаренко Никита</v>
      </c>
      <c r="E53" s="3">
        <f>Результаты!F34</f>
        <v>1995</v>
      </c>
      <c r="F53" s="45">
        <f t="shared" si="0"/>
        <v>9.0509259259259345E-3</v>
      </c>
      <c r="G53" s="45">
        <f>IF(MID(Результаты!$I34,20,8)&gt;"",MID(Результаты!$I34,20,8)-MID(Результаты!$I34,1,8),0)</f>
        <v>9.7337962962962821E-3</v>
      </c>
      <c r="H53" s="45">
        <f>IF(MID(Результаты!$I34,39,8)&gt;"",MID(Результаты!$I34,39,8)-MID(Результаты!$I34,20,8),0)</f>
        <v>1.0196759259259225E-2</v>
      </c>
      <c r="I53" s="45">
        <f>IF(MID(Результаты!$I34,58,8)&gt;"",MID(Результаты!$I34,58,8)-MID(Результаты!$I34,39,8),0)</f>
        <v>1.085648148148155E-2</v>
      </c>
      <c r="J53" s="45">
        <f>IF(MID(Результаты!$I34,77,8)&gt;"",MID(Результаты!$I34,77,8)-MID(Результаты!$I34,58,8),0)</f>
        <v>1.070601851851849E-2</v>
      </c>
      <c r="K53" s="54" t="str">
        <f>Результаты!H34</f>
        <v>01:12:47,0</v>
      </c>
      <c r="L53" s="49" t="str">
        <f>Результаты!J34</f>
        <v>+16:30,0</v>
      </c>
    </row>
    <row r="54" spans="2:14" x14ac:dyDescent="0.25">
      <c r="B54" s="2">
        <f>Результаты!B36</f>
        <v>35</v>
      </c>
      <c r="C54" s="3">
        <f>Результаты!C35</f>
        <v>38</v>
      </c>
      <c r="D54" s="4" t="str">
        <f>CONCATENATE(Результаты!D35," ",Результаты!E35)</f>
        <v>Торопов Сергей</v>
      </c>
      <c r="E54" s="3">
        <f>Результаты!F35</f>
        <v>1962</v>
      </c>
      <c r="F54" s="45">
        <f t="shared" si="0"/>
        <v>9.6759259259259975E-3</v>
      </c>
      <c r="G54" s="45">
        <f>IF(MID(Результаты!$I35,20,8)&gt;"",MID(Результаты!$I35,20,8)-MID(Результаты!$I35,1,8),0)</f>
        <v>9.8611111111110983E-3</v>
      </c>
      <c r="H54" s="45">
        <f>IF(MID(Результаты!$I35,39,8)&gt;"",MID(Результаты!$I35,39,8)-MID(Результаты!$I35,20,8),0)</f>
        <v>1.0185185185185186E-2</v>
      </c>
      <c r="I54" s="45">
        <f>IF(MID(Результаты!$I35,58,8)&gt;"",MID(Результаты!$I35,58,8)-MID(Результаты!$I35,39,8),0)</f>
        <v>1.0648148148148129E-2</v>
      </c>
      <c r="J54" s="45">
        <f>IF(MID(Результаты!$I35,77,8)&gt;"",MID(Результаты!$I35,77,8)-MID(Результаты!$I35,58,8),0)</f>
        <v>1.0381944444444402E-2</v>
      </c>
      <c r="K54" s="54" t="str">
        <f>Результаты!H35</f>
        <v>01:13:05,0</v>
      </c>
      <c r="L54" s="49" t="str">
        <f>Результаты!J35</f>
        <v>+16:48,0</v>
      </c>
    </row>
    <row r="55" spans="2:14" x14ac:dyDescent="0.25">
      <c r="B55" s="2">
        <f>Результаты!B37</f>
        <v>36</v>
      </c>
      <c r="C55" s="3">
        <f>Результаты!C36</f>
        <v>69</v>
      </c>
      <c r="D55" s="4" t="str">
        <f>CONCATENATE(Результаты!D36," ",Результаты!E36)</f>
        <v>Суров Андрей</v>
      </c>
      <c r="E55" s="3">
        <f>Результаты!F36</f>
        <v>1974</v>
      </c>
      <c r="F55" s="45">
        <f t="shared" si="0"/>
        <v>9.1782407407406674E-3</v>
      </c>
      <c r="G55" s="45">
        <f>IF(MID(Результаты!$I36,20,8)&gt;"",MID(Результаты!$I36,20,8)-MID(Результаты!$I36,1,8),0)</f>
        <v>9.9537037037037424E-3</v>
      </c>
      <c r="H55" s="45">
        <f>IF(MID(Результаты!$I36,39,8)&gt;"",MID(Результаты!$I36,39,8)-MID(Результаты!$I36,20,8),0)</f>
        <v>1.0335648148148135E-2</v>
      </c>
      <c r="I55" s="45">
        <f>IF(MID(Результаты!$I36,58,8)&gt;"",MID(Результаты!$I36,58,8)-MID(Результаты!$I36,39,8),0)</f>
        <v>1.0671296296296318E-2</v>
      </c>
      <c r="J55" s="45">
        <f>IF(MID(Результаты!$I36,77,8)&gt;"",MID(Результаты!$I36,77,8)-MID(Результаты!$I36,58,8),0)</f>
        <v>1.0798611111111134E-2</v>
      </c>
      <c r="K55" s="54" t="str">
        <f>Результаты!H36</f>
        <v>01:13:21,0</v>
      </c>
      <c r="L55" s="49" t="str">
        <f>Результаты!J36</f>
        <v>+17:04,0</v>
      </c>
    </row>
    <row r="56" spans="2:14" x14ac:dyDescent="0.25">
      <c r="B56" s="2">
        <f>Результаты!B38</f>
        <v>37</v>
      </c>
      <c r="C56" s="3">
        <f>Результаты!C37</f>
        <v>70</v>
      </c>
      <c r="D56" s="4" t="str">
        <f>CONCATENATE(Результаты!D37," ",Результаты!E37)</f>
        <v>Горбачев Алексей</v>
      </c>
      <c r="E56" s="3">
        <f>Результаты!F37</f>
        <v>1974</v>
      </c>
      <c r="F56" s="45">
        <f t="shared" si="0"/>
        <v>1.003472222222223E-2</v>
      </c>
      <c r="G56" s="45">
        <f>IF(MID(Результаты!$I37,20,8)&gt;"",MID(Результаты!$I37,20,8)-MID(Результаты!$I37,1,8),0)</f>
        <v>1.0300925925925908E-2</v>
      </c>
      <c r="H56" s="45">
        <f>IF(MID(Результаты!$I37,39,8)&gt;"",MID(Результаты!$I37,39,8)-MID(Результаты!$I37,20,8),0)</f>
        <v>1.0405092592592535E-2</v>
      </c>
      <c r="I56" s="45">
        <f>IF(MID(Результаты!$I37,58,8)&gt;"",MID(Результаты!$I37,58,8)-MID(Результаты!$I37,39,8),0)</f>
        <v>1.0555555555555651E-2</v>
      </c>
      <c r="J56" s="45">
        <f>IF(MID(Результаты!$I37,77,8)&gt;"",MID(Результаты!$I37,77,8)-MID(Результаты!$I37,58,8),0)</f>
        <v>1.0740740740740717E-2</v>
      </c>
      <c r="K56" s="54" t="str">
        <f>Результаты!H37</f>
        <v>01:14:56,0</v>
      </c>
      <c r="L56" s="49" t="str">
        <f>Результаты!J37</f>
        <v>+18:39,0</v>
      </c>
    </row>
    <row r="57" spans="2:14" x14ac:dyDescent="0.25">
      <c r="B57" s="2">
        <f>Результаты!B39</f>
        <v>38</v>
      </c>
      <c r="C57" s="3">
        <f>Результаты!C38</f>
        <v>43</v>
      </c>
      <c r="D57" s="4" t="str">
        <f>CONCATENATE(Результаты!D38," ",Результаты!E38)</f>
        <v>Зимченко Григорий</v>
      </c>
      <c r="E57" s="3">
        <f>Результаты!F38</f>
        <v>1994</v>
      </c>
      <c r="F57" s="45">
        <f t="shared" si="0"/>
        <v>8.9120370370370447E-3</v>
      </c>
      <c r="G57" s="45">
        <f>IF(MID(Результаты!$I38,20,8)&gt;"",MID(Результаты!$I38,20,8)-MID(Результаты!$I38,1,8),0)</f>
        <v>9.7106481481481488E-3</v>
      </c>
      <c r="H57" s="45">
        <f>IF(MID(Результаты!$I38,39,8)&gt;"",MID(Результаты!$I38,39,8)-MID(Результаты!$I38,20,8),0)</f>
        <v>1.0509259259259274E-2</v>
      </c>
      <c r="I57" s="45">
        <f>IF(MID(Результаты!$I38,58,8)&gt;"",MID(Результаты!$I38,58,8)-MID(Результаты!$I38,39,8),0)</f>
        <v>1.1180555555555527E-2</v>
      </c>
      <c r="J57" s="45">
        <f>IF(MID(Результаты!$I38,77,8)&gt;"",MID(Результаты!$I38,77,8)-MID(Результаты!$I38,58,8),0)</f>
        <v>1.1898148148148158E-2</v>
      </c>
      <c r="K57" s="54" t="str">
        <f>Результаты!H38</f>
        <v>01:15:11,0</v>
      </c>
      <c r="L57" s="49" t="str">
        <f>Результаты!J38</f>
        <v>+18:54,0</v>
      </c>
    </row>
    <row r="58" spans="2:14" x14ac:dyDescent="0.25">
      <c r="B58" s="2">
        <f>Результаты!B40</f>
        <v>39</v>
      </c>
      <c r="C58" s="3">
        <f>Результаты!C39</f>
        <v>71</v>
      </c>
      <c r="D58" s="4" t="str">
        <f>CONCATENATE(Результаты!D39," ",Результаты!E39)</f>
        <v>Вансков Сергей</v>
      </c>
      <c r="E58" s="3">
        <f>Результаты!F39</f>
        <v>1973</v>
      </c>
      <c r="F58" s="45">
        <f t="shared" si="0"/>
        <v>1.0196759259259218E-2</v>
      </c>
      <c r="G58" s="45">
        <f>IF(MID(Результаты!$I39,20,8)&gt;"",MID(Результаты!$I39,20,8)-MID(Результаты!$I39,1,8),0)</f>
        <v>1.0787037037037039E-2</v>
      </c>
      <c r="H58" s="45">
        <f>IF(MID(Результаты!$I39,39,8)&gt;"",MID(Результаты!$I39,39,8)-MID(Результаты!$I39,20,8),0)</f>
        <v>1.0671296296296262E-2</v>
      </c>
      <c r="I58" s="45">
        <f>IF(MID(Результаты!$I39,58,8)&gt;"",MID(Результаты!$I39,58,8)-MID(Результаты!$I39,39,8),0)</f>
        <v>1.0624999999999996E-2</v>
      </c>
      <c r="J58" s="45">
        <f>IF(MID(Результаты!$I39,77,8)&gt;"",MID(Результаты!$I39,77,8)-MID(Результаты!$I39,58,8),0)</f>
        <v>9.9768518518519311E-3</v>
      </c>
      <c r="K58" s="54" t="str">
        <f>Результаты!H39</f>
        <v>01:15:15,0</v>
      </c>
      <c r="L58" s="49" t="str">
        <f>Результаты!J39</f>
        <v>+18:58,0</v>
      </c>
    </row>
    <row r="59" spans="2:14" x14ac:dyDescent="0.25">
      <c r="B59" s="2">
        <f>Результаты!B41</f>
        <v>40</v>
      </c>
      <c r="C59" s="3">
        <f>Результаты!C40</f>
        <v>61</v>
      </c>
      <c r="D59" s="4" t="str">
        <f>CONCATENATE(Результаты!D40," ",Результаты!E40)</f>
        <v>Сметана Станислав</v>
      </c>
      <c r="E59" s="3">
        <f>Результаты!F40</f>
        <v>1981</v>
      </c>
      <c r="F59" s="45">
        <f t="shared" si="0"/>
        <v>9.2708333333332837E-3</v>
      </c>
      <c r="G59" s="45">
        <f>IF(MID(Результаты!$I40,20,8)&gt;"",MID(Результаты!$I40,20,8)-MID(Результаты!$I40,1,8),0)</f>
        <v>1.0613425925925901E-2</v>
      </c>
      <c r="H59" s="45">
        <f>IF(MID(Результаты!$I40,39,8)&gt;"",MID(Результаты!$I40,39,8)-MID(Результаты!$I40,20,8),0)</f>
        <v>1.092592592592595E-2</v>
      </c>
      <c r="I59" s="45">
        <f>IF(MID(Результаты!$I40,58,8)&gt;"",MID(Результаты!$I40,58,8)-MID(Результаты!$I40,39,8),0)</f>
        <v>1.0891203703703722E-2</v>
      </c>
      <c r="J59" s="45">
        <f>IF(MID(Результаты!$I40,77,8)&gt;"",MID(Результаты!$I40,77,8)-MID(Результаты!$I40,58,8),0)</f>
        <v>1.0613425925925957E-2</v>
      </c>
      <c r="K59" s="54" t="str">
        <f>Результаты!H40</f>
        <v>01:15:20,0</v>
      </c>
      <c r="L59" s="49" t="str">
        <f>Результаты!J40</f>
        <v>+19:03,0</v>
      </c>
    </row>
    <row r="60" spans="2:14" x14ac:dyDescent="0.25">
      <c r="B60" s="2">
        <f>Результаты!B42</f>
        <v>41</v>
      </c>
      <c r="C60" s="3">
        <f>Результаты!C41</f>
        <v>47</v>
      </c>
      <c r="D60" s="4" t="str">
        <f>CONCATENATE(Результаты!D41," ",Результаты!E41)</f>
        <v>Закалюжный Василий</v>
      </c>
      <c r="E60" s="3">
        <f>Результаты!F41</f>
        <v>1980</v>
      </c>
      <c r="F60" s="45">
        <f t="shared" si="0"/>
        <v>1.0046296296296324E-2</v>
      </c>
      <c r="G60" s="45">
        <f>IF(MID(Результаты!$I41,20,8)&gt;"",MID(Результаты!$I41,20,8)-MID(Результаты!$I41,1,8),0)</f>
        <v>1.0520833333333313E-2</v>
      </c>
      <c r="H60" s="45">
        <f>IF(MID(Результаты!$I41,39,8)&gt;"",MID(Результаты!$I41,39,8)-MID(Результаты!$I41,20,8),0)</f>
        <v>1.071759259259264E-2</v>
      </c>
      <c r="I60" s="45">
        <f>IF(MID(Результаты!$I41,58,8)&gt;"",MID(Результаты!$I41,58,8)-MID(Результаты!$I41,39,8),0)</f>
        <v>1.0972222222222272E-2</v>
      </c>
      <c r="J60" s="45">
        <f>IF(MID(Результаты!$I41,77,8)&gt;"",MID(Результаты!$I41,77,8)-MID(Результаты!$I41,58,8),0)</f>
        <v>1.0474537037036935E-2</v>
      </c>
      <c r="K60" s="54" t="str">
        <f>Результаты!H41</f>
        <v>01:15:56,0</v>
      </c>
      <c r="L60" s="49" t="str">
        <f>Результаты!J41</f>
        <v>+19:39,0</v>
      </c>
    </row>
    <row r="61" spans="2:14" x14ac:dyDescent="0.25">
      <c r="B61" s="2">
        <f>Результаты!B43</f>
        <v>42</v>
      </c>
      <c r="C61" s="3">
        <f>Результаты!C43</f>
        <v>46</v>
      </c>
      <c r="D61" s="4" t="str">
        <f>CONCATENATE(Результаты!D43," ",Результаты!E43)</f>
        <v>Тихомиров Павел</v>
      </c>
      <c r="E61" s="3">
        <f>Результаты!F43</f>
        <v>1979</v>
      </c>
      <c r="F61" s="45">
        <f t="shared" si="0"/>
        <v>1.0057870370370307E-2</v>
      </c>
      <c r="G61" s="45">
        <f>IF(MID(Результаты!$I43,20,8)&gt;"",MID(Результаты!$I43,20,8)-MID(Результаты!$I43,1,8),0)</f>
        <v>1.0682870370370412E-2</v>
      </c>
      <c r="H61" s="45">
        <f>IF(MID(Результаты!$I43,39,8)&gt;"",MID(Результаты!$I43,39,8)-MID(Результаты!$I43,20,8),0)</f>
        <v>1.0752314814814812E-2</v>
      </c>
      <c r="I61" s="45">
        <f>IF(MID(Результаты!$I43,58,8)&gt;"",MID(Результаты!$I43,58,8)-MID(Результаты!$I43,39,8),0)</f>
        <v>1.0902777777777817E-2</v>
      </c>
      <c r="J61" s="45">
        <f>IF(MID(Результаты!$I43,77,8)&gt;"",MID(Результаты!$I43,77,8)-MID(Результаты!$I43,58,8),0)</f>
        <v>1.055555555555554E-2</v>
      </c>
      <c r="K61" s="54" t="str">
        <f>Результаты!H43</f>
        <v>01:16:15,0</v>
      </c>
      <c r="L61" s="49" t="str">
        <f>Результаты!J43</f>
        <v>+19:58,0</v>
      </c>
    </row>
    <row r="62" spans="2:14" x14ac:dyDescent="0.25">
      <c r="B62" s="2">
        <f>Результаты!B44</f>
        <v>43</v>
      </c>
      <c r="C62" s="3">
        <f>Результаты!C44</f>
        <v>48</v>
      </c>
      <c r="D62" s="4" t="str">
        <f>CONCATENATE(Результаты!D44," ",Результаты!E44)</f>
        <v>Айсаев Александр</v>
      </c>
      <c r="E62" s="3">
        <f>Результаты!F44</f>
        <v>1965</v>
      </c>
      <c r="F62" s="45">
        <f t="shared" si="0"/>
        <v>1.0532407407407428E-2</v>
      </c>
      <c r="G62" s="45">
        <f>IF(MID(Результаты!$I44,20,8)&gt;"",MID(Результаты!$I44,20,8)-MID(Результаты!$I44,1,8),0)</f>
        <v>1.0787037037036984E-2</v>
      </c>
      <c r="H62" s="45">
        <f>IF(MID(Результаты!$I44,39,8)&gt;"",MID(Результаты!$I44,39,8)-MID(Результаты!$I44,20,8),0)</f>
        <v>1.0682870370370412E-2</v>
      </c>
      <c r="I62" s="45">
        <f>IF(MID(Результаты!$I44,58,8)&gt;"",MID(Результаты!$I44,58,8)-MID(Результаты!$I44,39,8),0)</f>
        <v>1.0844907407407456E-2</v>
      </c>
      <c r="J62" s="45">
        <f>IF(MID(Результаты!$I44,77,8)&gt;"",MID(Результаты!$I44,77,8)-MID(Результаты!$I44,58,8),0)</f>
        <v>1.0752314814814756E-2</v>
      </c>
      <c r="K62" s="54" t="str">
        <f>Результаты!H44</f>
        <v>01:17:11,0</v>
      </c>
      <c r="L62" s="49" t="str">
        <f>Результаты!J44</f>
        <v>+20:54,0</v>
      </c>
    </row>
    <row r="63" spans="2:14" x14ac:dyDescent="0.25">
      <c r="B63" s="2">
        <f>Результаты!B45</f>
        <v>44</v>
      </c>
      <c r="C63" s="3">
        <f>Результаты!C45</f>
        <v>78</v>
      </c>
      <c r="D63" s="4" t="str">
        <f>CONCATENATE(Результаты!D45," ",Результаты!E45)</f>
        <v>Баринов Александр</v>
      </c>
      <c r="E63" s="3">
        <f>Результаты!F45</f>
        <v>1988</v>
      </c>
      <c r="F63" s="45">
        <f t="shared" si="0"/>
        <v>1.018518518518513E-2</v>
      </c>
      <c r="G63" s="45">
        <f>IF(MID(Результаты!$I45,20,8)&gt;"",MID(Результаты!$I45,20,8)-MID(Результаты!$I45,1,8),0)</f>
        <v>1.0439814814814818E-2</v>
      </c>
      <c r="H63" s="45">
        <f>IF(MID(Результаты!$I45,39,8)&gt;"",MID(Результаты!$I45,39,8)-MID(Результаты!$I45,20,8),0)</f>
        <v>1.09143518518518E-2</v>
      </c>
      <c r="I63" s="45">
        <f>IF(MID(Результаты!$I45,58,8)&gt;"",MID(Результаты!$I45,58,8)-MID(Результаты!$I45,39,8),0)</f>
        <v>1.0729166666666679E-2</v>
      </c>
      <c r="J63" s="45">
        <f>IF(MID(Результаты!$I45,77,8)&gt;"",MID(Результаты!$I45,77,8)-MID(Результаты!$I45,58,8),0)</f>
        <v>1.1944444444444535E-2</v>
      </c>
      <c r="K63" s="54" t="str">
        <f>Результаты!H45</f>
        <v>01:18:04,0</v>
      </c>
      <c r="L63" s="49" t="str">
        <f>Результаты!J45</f>
        <v>+21:47,0</v>
      </c>
    </row>
    <row r="64" spans="2:14" x14ac:dyDescent="0.25">
      <c r="B64" s="2">
        <f>Результаты!B46</f>
        <v>45</v>
      </c>
      <c r="C64" s="3">
        <f>Результаты!C46</f>
        <v>32</v>
      </c>
      <c r="D64" s="4" t="str">
        <f>CONCATENATE(Результаты!D46," ",Результаты!E46)</f>
        <v>Петров Игорь</v>
      </c>
      <c r="E64" s="3">
        <f>Результаты!F46</f>
        <v>1953</v>
      </c>
      <c r="F64" s="45">
        <f t="shared" si="0"/>
        <v>1.0532407407407442E-2</v>
      </c>
      <c r="G64" s="45">
        <f>IF(MID(Результаты!$I46,20,8)&gt;"",MID(Результаты!$I46,20,8)-MID(Результаты!$I46,1,8),0)</f>
        <v>1.1203703703703771E-2</v>
      </c>
      <c r="H64" s="45">
        <f>IF(MID(Результаты!$I46,39,8)&gt;"",MID(Результаты!$I46,39,8)-MID(Результаты!$I46,20,8),0)</f>
        <v>1.120370370370366E-2</v>
      </c>
      <c r="I64" s="45">
        <f>IF(MID(Результаты!$I46,58,8)&gt;"",MID(Результаты!$I46,58,8)-MID(Результаты!$I46,39,8),0)</f>
        <v>1.1145833333333299E-2</v>
      </c>
      <c r="J64" s="45">
        <f>IF(MID(Результаты!$I46,77,8)&gt;"",MID(Результаты!$I46,77,8)-MID(Результаты!$I46,58,8),0)</f>
        <v>1.0960648148148122E-2</v>
      </c>
      <c r="K64" s="54" t="str">
        <f>Результаты!H46</f>
        <v>01:19:16,0</v>
      </c>
      <c r="L64" s="49" t="str">
        <f>Результаты!J46</f>
        <v>+22:59,0</v>
      </c>
    </row>
    <row r="65" spans="2:12" x14ac:dyDescent="0.25">
      <c r="B65" s="2">
        <f>Результаты!B47</f>
        <v>46</v>
      </c>
      <c r="C65" s="3">
        <f>Результаты!C47</f>
        <v>82</v>
      </c>
      <c r="D65" s="4" t="str">
        <f>CONCATENATE(Результаты!D47," ",Результаты!E47)</f>
        <v>Мосикян Петрос</v>
      </c>
      <c r="E65" s="3">
        <f>Результаты!F47</f>
        <v>1961</v>
      </c>
      <c r="F65" s="45">
        <f t="shared" si="0"/>
        <v>9.5601851851851369E-3</v>
      </c>
      <c r="G65" s="45">
        <f>IF(MID(Результаты!$I47,20,8)&gt;"",MID(Результаты!$I47,20,8)-MID(Результаты!$I47,1,8),0)</f>
        <v>1.1030092592592577E-2</v>
      </c>
      <c r="H65" s="45">
        <f>IF(MID(Результаты!$I47,39,8)&gt;"",MID(Результаты!$I47,39,8)-MID(Результаты!$I47,20,8),0)</f>
        <v>1.1273148148148115E-2</v>
      </c>
      <c r="I65" s="45">
        <f>IF(MID(Результаты!$I47,58,8)&gt;"",MID(Результаты!$I47,58,8)-MID(Результаты!$I47,39,8),0)</f>
        <v>1.1678240740740753E-2</v>
      </c>
      <c r="J65" s="45">
        <f>IF(MID(Результаты!$I47,77,8)&gt;"",MID(Результаты!$I47,77,8)-MID(Результаты!$I47,58,8),0)</f>
        <v>1.216435185185194E-2</v>
      </c>
      <c r="K65" s="54" t="str">
        <f>Результаты!H47</f>
        <v>01:20:13,0</v>
      </c>
      <c r="L65" s="49" t="str">
        <f>Результаты!J47</f>
        <v>+23:56,0</v>
      </c>
    </row>
    <row r="66" spans="2:12" x14ac:dyDescent="0.25">
      <c r="B66" s="2">
        <f>Результаты!B48</f>
        <v>47</v>
      </c>
      <c r="C66" s="3">
        <f>Результаты!C48</f>
        <v>30</v>
      </c>
      <c r="D66" s="4" t="str">
        <f>CONCATENATE(Результаты!D48," ",Результаты!E48)</f>
        <v>Потапов Дмитрий</v>
      </c>
      <c r="E66" s="3">
        <f>Результаты!F48</f>
        <v>1965</v>
      </c>
      <c r="F66" s="45">
        <f t="shared" si="0"/>
        <v>1.0034722222222132E-2</v>
      </c>
      <c r="G66" s="45">
        <f>IF(MID(Результаты!$I48,20,8)&gt;"",MID(Результаты!$I48,20,8)-MID(Результаты!$I48,1,8),0)</f>
        <v>1.1412037037037026E-2</v>
      </c>
      <c r="H66" s="45">
        <f>IF(MID(Результаты!$I48,39,8)&gt;"",MID(Результаты!$I48,39,8)-MID(Результаты!$I48,20,8),0)</f>
        <v>1.1412037037037082E-2</v>
      </c>
      <c r="I66" s="45">
        <f>IF(MID(Результаты!$I48,58,8)&gt;"",MID(Результаты!$I48,58,8)-MID(Результаты!$I48,39,8),0)</f>
        <v>1.207175925925924E-2</v>
      </c>
      <c r="J66" s="45">
        <f>IF(MID(Результаты!$I48,77,8)&gt;"",MID(Результаты!$I48,77,8)-MID(Результаты!$I48,58,8),0)</f>
        <v>1.1840277777777852E-2</v>
      </c>
      <c r="K66" s="54" t="str">
        <f>Результаты!H48</f>
        <v>01:21:45,0</v>
      </c>
      <c r="L66" s="49" t="str">
        <f>Результаты!J48</f>
        <v>+25:28,0</v>
      </c>
    </row>
    <row r="67" spans="2:12" x14ac:dyDescent="0.25">
      <c r="B67" s="2">
        <f>Результаты!B49</f>
        <v>48</v>
      </c>
      <c r="C67" s="3">
        <f>Результаты!C49</f>
        <v>80</v>
      </c>
      <c r="D67" s="4" t="str">
        <f>CONCATENATE(Результаты!D49," ",Результаты!E49)</f>
        <v>Мисоченко Евгений</v>
      </c>
      <c r="E67" s="3">
        <f>Результаты!F49</f>
        <v>1981</v>
      </c>
      <c r="F67" s="45">
        <f t="shared" si="0"/>
        <v>9.8379629629628887E-3</v>
      </c>
      <c r="G67" s="45">
        <f>IF(MID(Результаты!$I49,20,8)&gt;"",MID(Результаты!$I49,20,8)-MID(Результаты!$I49,1,8),0)</f>
        <v>1.0740740740740717E-2</v>
      </c>
      <c r="H67" s="45">
        <f>IF(MID(Результаты!$I49,39,8)&gt;"",MID(Результаты!$I49,39,8)-MID(Результаты!$I49,20,8),0)</f>
        <v>1.1087962962963049E-2</v>
      </c>
      <c r="I67" s="45">
        <f>IF(MID(Результаты!$I49,58,8)&gt;"",MID(Результаты!$I49,58,8)-MID(Результаты!$I49,39,8),0)</f>
        <v>1.2268518518518512E-2</v>
      </c>
      <c r="J67" s="45">
        <f>IF(MID(Результаты!$I49,77,8)&gt;"",MID(Результаты!$I49,77,8)-MID(Результаты!$I49,58,8),0)</f>
        <v>1.3136574074074092E-2</v>
      </c>
      <c r="K67" s="54" t="str">
        <f>Результаты!H49</f>
        <v>01:22:11,0</v>
      </c>
      <c r="L67" s="49" t="str">
        <f>Результаты!J49</f>
        <v>+25:54,0</v>
      </c>
    </row>
    <row r="68" spans="2:12" x14ac:dyDescent="0.25">
      <c r="B68" s="2">
        <f>Результаты!B50</f>
        <v>49</v>
      </c>
      <c r="C68" s="3">
        <f>Результаты!C50</f>
        <v>37</v>
      </c>
      <c r="D68" s="4" t="str">
        <f>CONCATENATE(Результаты!D50," ",Результаты!E50)</f>
        <v>Бекетов Сергей</v>
      </c>
      <c r="E68" s="3">
        <f>Результаты!F50</f>
        <v>1964</v>
      </c>
      <c r="F68" s="45">
        <f t="shared" si="0"/>
        <v>1.0810185185185194E-2</v>
      </c>
      <c r="G68" s="45">
        <f>IF(MID(Результаты!$I50,20,8)&gt;"",MID(Результаты!$I50,20,8)-MID(Результаты!$I50,1,8),0)</f>
        <v>1.1504629629629615E-2</v>
      </c>
      <c r="H68" s="45">
        <f>IF(MID(Результаты!$I50,39,8)&gt;"",MID(Результаты!$I50,39,8)-MID(Результаты!$I50,20,8),0)</f>
        <v>1.1724537037037075E-2</v>
      </c>
      <c r="I68" s="45">
        <f>IF(MID(Результаты!$I50,58,8)&gt;"",MID(Результаты!$I50,58,8)-MID(Результаты!$I50,39,8),0)</f>
        <v>1.1898148148148158E-2</v>
      </c>
      <c r="J68" s="45">
        <f>IF(MID(Результаты!$I50,77,8)&gt;"",MID(Результаты!$I50,77,8)-MID(Результаты!$I50,58,8),0)</f>
        <v>1.1331018518518476E-2</v>
      </c>
      <c r="K68" s="54" t="str">
        <f>Результаты!H50</f>
        <v>01:22:28,0</v>
      </c>
      <c r="L68" s="49" t="str">
        <f>Результаты!J50</f>
        <v>+26:11,0</v>
      </c>
    </row>
    <row r="69" spans="2:12" x14ac:dyDescent="0.25">
      <c r="B69" s="2">
        <f>Результаты!B51</f>
        <v>50</v>
      </c>
      <c r="C69" s="3">
        <f>Результаты!C51</f>
        <v>36</v>
      </c>
      <c r="D69" s="4" t="str">
        <f>CONCATENATE(Результаты!D51," ",Результаты!E51)</f>
        <v>Гайдук Владимир</v>
      </c>
      <c r="E69" s="3">
        <f>Результаты!F51</f>
        <v>1957</v>
      </c>
      <c r="F69" s="45">
        <f t="shared" si="0"/>
        <v>1.0451388888888878E-2</v>
      </c>
      <c r="G69" s="45">
        <f>IF(MID(Результаты!$I51,20,8)&gt;"",MID(Результаты!$I51,20,8)-MID(Результаты!$I51,1,8),0)</f>
        <v>1.1342592592592571E-2</v>
      </c>
      <c r="H69" s="45">
        <f>IF(MID(Результаты!$I51,39,8)&gt;"",MID(Результаты!$I51,39,8)-MID(Результаты!$I51,20,8),0)</f>
        <v>1.1562500000000031E-2</v>
      </c>
      <c r="I69" s="45">
        <f>IF(MID(Результаты!$I51,58,8)&gt;"",MID(Результаты!$I51,58,8)-MID(Результаты!$I51,39,8),0)</f>
        <v>1.2256944444444418E-2</v>
      </c>
      <c r="J69" s="45">
        <f>IF(MID(Результаты!$I51,77,8)&gt;"",MID(Результаты!$I51,77,8)-MID(Результаты!$I51,58,8),0)</f>
        <v>1.1817129629629664E-2</v>
      </c>
      <c r="K69" s="54" t="str">
        <f>Результаты!H51</f>
        <v>01:22:42,0</v>
      </c>
      <c r="L69" s="49" t="str">
        <f>Результаты!J51</f>
        <v>+26:25,0</v>
      </c>
    </row>
    <row r="70" spans="2:12" x14ac:dyDescent="0.25">
      <c r="B70" s="2">
        <f>Результаты!B52</f>
        <v>51</v>
      </c>
      <c r="C70" s="3">
        <f>Результаты!C52</f>
        <v>27</v>
      </c>
      <c r="D70" s="4" t="str">
        <f>CONCATENATE(Результаты!D52," ",Результаты!E52)</f>
        <v>Зайцев Олег</v>
      </c>
      <c r="E70" s="3">
        <f>Результаты!F52</f>
        <v>2000</v>
      </c>
      <c r="F70" s="45">
        <f t="shared" si="0"/>
        <v>9.6527777777777879E-3</v>
      </c>
      <c r="G70" s="45">
        <f>IF(MID(Результаты!$I52,20,8)&gt;"",MID(Результаты!$I52,20,8)-MID(Результаты!$I52,1,8),0)</f>
        <v>1.1192129629629621E-2</v>
      </c>
      <c r="H70" s="45">
        <f>IF(MID(Результаты!$I52,39,8)&gt;"",MID(Результаты!$I52,39,8)-MID(Результаты!$I52,20,8),0)</f>
        <v>1.2118055555555562E-2</v>
      </c>
      <c r="I70" s="45">
        <f>IF(MID(Результаты!$I52,58,8)&gt;"",MID(Результаты!$I52,58,8)-MID(Результаты!$I52,39,8),0)</f>
        <v>1.2303240740740795E-2</v>
      </c>
      <c r="J70" s="45">
        <f>IF(MID(Результаты!$I52,77,8)&gt;"",MID(Результаты!$I52,77,8)-MID(Результаты!$I52,58,8),0)</f>
        <v>1.2395833333333273E-2</v>
      </c>
      <c r="K70" s="54" t="str">
        <f>Результаты!H52</f>
        <v>01:23:02,0</v>
      </c>
      <c r="L70" s="49" t="str">
        <f>Результаты!J52</f>
        <v>+26:45,0</v>
      </c>
    </row>
    <row r="71" spans="2:12" x14ac:dyDescent="0.25">
      <c r="B71" s="2">
        <f>Результаты!B53</f>
        <v>52</v>
      </c>
      <c r="C71" s="3">
        <f>Результаты!C53</f>
        <v>73</v>
      </c>
      <c r="D71" s="4" t="str">
        <f>CONCATENATE(Результаты!D53," ",Результаты!E53)</f>
        <v>Кандауров Дмитрий</v>
      </c>
      <c r="E71" s="3">
        <f>Результаты!F53</f>
        <v>1969</v>
      </c>
      <c r="F71" s="45">
        <f t="shared" si="0"/>
        <v>1.127314814814815E-2</v>
      </c>
      <c r="G71" s="45">
        <f>IF(MID(Результаты!$I53,20,8)&gt;"",MID(Результаты!$I53,20,8)-MID(Результаты!$I53,1,8),0)</f>
        <v>1.1898148148148158E-2</v>
      </c>
      <c r="H71" s="45">
        <f>IF(MID(Результаты!$I53,39,8)&gt;"",MID(Результаты!$I53,39,8)-MID(Результаты!$I53,20,8),0)</f>
        <v>1.2314814814814834E-2</v>
      </c>
      <c r="I71" s="45">
        <f>IF(MID(Результаты!$I53,58,8)&gt;"",MID(Результаты!$I53,58,8)-MID(Результаты!$I53,39,8),0)</f>
        <v>1.2372685185185084E-2</v>
      </c>
      <c r="J71" s="45">
        <f>IF(MID(Результаты!$I53,77,8)&gt;"",MID(Результаты!$I53,77,8)-MID(Результаты!$I53,58,8),0)</f>
        <v>1.2060185185185257E-2</v>
      </c>
      <c r="K71" s="54" t="str">
        <f>Результаты!H53</f>
        <v>01:26:17,0</v>
      </c>
      <c r="L71" s="49" t="str">
        <f>Результаты!J53</f>
        <v>+30:00,0</v>
      </c>
    </row>
    <row r="72" spans="2:12" x14ac:dyDescent="0.25">
      <c r="B72" s="2">
        <f>Результаты!B54</f>
        <v>53</v>
      </c>
      <c r="C72" s="3">
        <f>Результаты!C54</f>
        <v>83</v>
      </c>
      <c r="D72" s="4" t="str">
        <f>CONCATENATE(Результаты!D54," ",Результаты!E54)</f>
        <v>Матрос Александр</v>
      </c>
      <c r="E72" s="3">
        <f>Результаты!F54</f>
        <v>1955</v>
      </c>
      <c r="F72" s="45">
        <f t="shared" si="0"/>
        <v>1.1250000000000031E-2</v>
      </c>
      <c r="G72" s="45">
        <f>IF(MID(Результаты!$I54,20,8)&gt;"",MID(Результаты!$I54,20,8)-MID(Результаты!$I54,1,8),0)</f>
        <v>1.2245370370370434E-2</v>
      </c>
      <c r="H72" s="45">
        <f>IF(MID(Результаты!$I54,39,8)&gt;"",MID(Результаты!$I54,39,8)-MID(Результаты!$I54,20,8),0)</f>
        <v>1.25925925925926E-2</v>
      </c>
      <c r="I72" s="45">
        <f>IF(MID(Результаты!$I54,58,8)&gt;"",MID(Результаты!$I54,58,8)-MID(Результаты!$I54,39,8),0)</f>
        <v>1.258101851851845E-2</v>
      </c>
      <c r="J72" s="45">
        <f>IF(MID(Результаты!$I54,77,8)&gt;"",MID(Результаты!$I54,77,8)-MID(Результаты!$I54,58,8),0)</f>
        <v>1.2129629629629601E-2</v>
      </c>
      <c r="K72" s="54" t="str">
        <f>Результаты!H54</f>
        <v>01:27:33,0</v>
      </c>
      <c r="L72" s="49" t="str">
        <f>Результаты!J54</f>
        <v>+31:16,0</v>
      </c>
    </row>
    <row r="73" spans="2:12" x14ac:dyDescent="0.25">
      <c r="B73" s="2">
        <f>Результаты!B55</f>
        <v>54</v>
      </c>
      <c r="C73" s="3">
        <f>Результаты!C55</f>
        <v>72</v>
      </c>
      <c r="D73" s="4" t="str">
        <f>CONCATENATE(Результаты!D55," ",Результаты!E55)</f>
        <v>Макаревич Дмитрий</v>
      </c>
      <c r="E73" s="3">
        <f>Результаты!F55</f>
        <v>1972</v>
      </c>
      <c r="F73" s="45">
        <f t="shared" si="0"/>
        <v>1.2175925925925909E-2</v>
      </c>
      <c r="G73" s="45">
        <f>IF(MID(Результаты!$I55,20,8)&gt;"",MID(Результаты!$I55,20,8)-MID(Результаты!$I55,1,8),0)</f>
        <v>1.2835648148148138E-2</v>
      </c>
      <c r="H73" s="45">
        <f>IF(MID(Результаты!$I55,39,8)&gt;"",MID(Результаты!$I55,39,8)-MID(Результаты!$I55,20,8),0)</f>
        <v>1.3078703703703787E-2</v>
      </c>
      <c r="I73" s="45">
        <f>IF(MID(Результаты!$I55,58,8)&gt;"",MID(Результаты!$I55,58,8)-MID(Результаты!$I55,39,8),0)</f>
        <v>1.373842592592589E-2</v>
      </c>
      <c r="J73" s="45">
        <f>IF(MID(Результаты!$I55,77,8)&gt;"",MID(Результаты!$I55,77,8)-MID(Результаты!$I55,58,8),0)</f>
        <v>1.3657407407407396E-2</v>
      </c>
      <c r="K73" s="54" t="str">
        <f>Результаты!H55</f>
        <v>01:34:18,0</v>
      </c>
      <c r="L73" s="49" t="str">
        <f>Результаты!J55</f>
        <v>+38:01,0</v>
      </c>
    </row>
    <row r="74" spans="2:12" x14ac:dyDescent="0.25">
      <c r="B74" s="2">
        <f>Результаты!B56</f>
        <v>55</v>
      </c>
      <c r="C74" s="3">
        <f>Результаты!C56</f>
        <v>34</v>
      </c>
      <c r="D74" s="4" t="str">
        <f>CONCATENATE(Результаты!D56," ",Результаты!E56)</f>
        <v>Шпак Степан</v>
      </c>
      <c r="E74" s="3">
        <f>Результаты!F56</f>
        <v>1954</v>
      </c>
      <c r="F74" s="45">
        <f t="shared" si="0"/>
        <v>1.2060185185185132E-2</v>
      </c>
      <c r="G74" s="45">
        <f>IF(MID(Результаты!$I56,20,8)&gt;"",MID(Результаты!$I56,20,8)-MID(Результаты!$I56,1,8),0)</f>
        <v>1.2951388888888915E-2</v>
      </c>
      <c r="H74" s="45">
        <f>IF(MID(Результаты!$I56,39,8)&gt;"",MID(Результаты!$I56,39,8)-MID(Результаты!$I56,20,8),0)</f>
        <v>1.3217592592592531E-2</v>
      </c>
      <c r="I74" s="45">
        <f>IF(MID(Результаты!$I56,58,8)&gt;"",MID(Результаты!$I56,58,8)-MID(Результаты!$I56,39,8),0)</f>
        <v>1.3425925925925952E-2</v>
      </c>
      <c r="J74" s="45">
        <f>IF(MID(Результаты!$I56,77,8)&gt;"",MID(Результаты!$I56,77,8)-MID(Результаты!$I56,58,8),0)</f>
        <v>1.5092592592592657E-2</v>
      </c>
      <c r="K74" s="54" t="str">
        <f>Результаты!H56</f>
        <v>01:36:07,0</v>
      </c>
      <c r="L74" s="49" t="str">
        <f>Результаты!J56</f>
        <v>+39:50,0</v>
      </c>
    </row>
    <row r="75" spans="2:12" x14ac:dyDescent="0.25">
      <c r="B75" s="2">
        <f>Результаты!B57</f>
        <v>56</v>
      </c>
      <c r="C75" s="3">
        <f>Результаты!C57</f>
        <v>77</v>
      </c>
      <c r="D75" s="4" t="str">
        <f>CONCATENATE(Результаты!D57," ",Результаты!E57)</f>
        <v>Печерских Алексей</v>
      </c>
      <c r="E75" s="3">
        <f>Результаты!F57</f>
        <v>1974</v>
      </c>
      <c r="F75" s="45">
        <f t="shared" si="0"/>
        <v>1.10069444444445E-2</v>
      </c>
      <c r="G75" s="45">
        <f>IF(MID(Результаты!$I57,20,8)&gt;"",MID(Результаты!$I57,20,8)-MID(Результаты!$I57,1,8),0)</f>
        <v>1.2673611111111038E-2</v>
      </c>
      <c r="H75" s="45">
        <f>IF(MID(Результаты!$I57,39,8)&gt;"",MID(Результаты!$I57,39,8)-MID(Результаты!$I57,20,8),0)</f>
        <v>1.4386574074074177E-2</v>
      </c>
      <c r="I75" s="45">
        <f>IF(MID(Результаты!$I57,58,8)&gt;"",MID(Результаты!$I57,58,8)-MID(Результаты!$I57,39,8),0)</f>
        <v>1.5092592592592546E-2</v>
      </c>
      <c r="J75" s="45">
        <f>IF(MID(Результаты!$I57,77,8)&gt;"",MID(Результаты!$I57,77,8)-MID(Результаты!$I57,58,8),0)</f>
        <v>1.5092592592592546E-2</v>
      </c>
      <c r="K75" s="54" t="str">
        <f>Результаты!H57</f>
        <v>01:38:17,0</v>
      </c>
      <c r="L75" s="49" t="str">
        <f>Результаты!J57</f>
        <v>+42:00,0</v>
      </c>
    </row>
    <row r="76" spans="2:12" x14ac:dyDescent="0.25">
      <c r="B76" s="2">
        <f>Результаты!B58</f>
        <v>57</v>
      </c>
      <c r="C76" s="3">
        <f>Результаты!C58</f>
        <v>62</v>
      </c>
      <c r="D76" s="4" t="str">
        <f>CONCATENATE(Результаты!D58," ",Результаты!E58)</f>
        <v>Ельцов Александр</v>
      </c>
      <c r="E76" s="3">
        <f>Результаты!F58</f>
        <v>1951</v>
      </c>
      <c r="F76" s="45">
        <f t="shared" si="0"/>
        <v>1.2546296296296375E-2</v>
      </c>
      <c r="G76" s="45">
        <f>IF(MID(Результаты!$I58,20,8)&gt;"",MID(Результаты!$I58,20,8)-MID(Результаты!$I58,1,8),0)</f>
        <v>1.3622685185185113E-2</v>
      </c>
      <c r="H76" s="45">
        <f>IF(MID(Результаты!$I58,39,8)&gt;"",MID(Результаты!$I58,39,8)-MID(Результаты!$I58,20,8),0)</f>
        <v>1.3703703703703773E-2</v>
      </c>
      <c r="I76" s="45">
        <f>IF(MID(Результаты!$I58,58,8)&gt;"",MID(Результаты!$I58,58,8)-MID(Результаты!$I58,39,8),0)</f>
        <v>1.459490740740732E-2</v>
      </c>
      <c r="J76" s="45">
        <f>IF(MID(Результаты!$I58,77,8)&gt;"",MID(Результаты!$I58,77,8)-MID(Результаты!$I58,58,8),0)</f>
        <v>1.4016203703703711E-2</v>
      </c>
      <c r="K76" s="54" t="str">
        <f>Результаты!H58</f>
        <v>01:38:37,0</v>
      </c>
      <c r="L76" s="49" t="str">
        <f>Результаты!J58</f>
        <v>+42:20,0</v>
      </c>
    </row>
    <row r="77" spans="2:12" x14ac:dyDescent="0.25">
      <c r="B77" s="2" t="str">
        <f>Результаты!B59</f>
        <v>-</v>
      </c>
      <c r="C77" s="3">
        <f>Результаты!C59</f>
        <v>52</v>
      </c>
      <c r="D77" s="4" t="str">
        <f>CONCATENATE(Результаты!D59," ",Результаты!E59)</f>
        <v>Митенков Кирилл</v>
      </c>
      <c r="E77" s="3">
        <f>Результаты!F59</f>
        <v>1989</v>
      </c>
      <c r="F77" s="45">
        <f>K77-(IF(J77&gt;0,J77,0)+IF(I77&gt;0,I77,0)+IF(H77&gt;0,H77,0)+IF(G77&gt;0,G77,0))</f>
        <v>7.395833333333289E-3</v>
      </c>
      <c r="G77" s="45">
        <f>IF(MID(Результаты!$I59,20,8)&gt;"",MID(Результаты!$I59,20,8)-MID(Результаты!$I59,1,8),0)</f>
        <v>7.9282407407407773E-3</v>
      </c>
      <c r="H77" s="45">
        <f>IF(MID(Результаты!$I59,39,8)&gt;"",MID(Результаты!$I59,39,8)-MID(Результаты!$I59,20,8),0)</f>
        <v>8.0208333333333104E-3</v>
      </c>
      <c r="I77" s="45">
        <f>IF(MID(Результаты!$I59,58,8)&gt;"",MID(Результаты!$I59,58,8)-MID(Результаты!$I59,39,8),0)</f>
        <v>8.2407407407407707E-3</v>
      </c>
      <c r="J77" s="45">
        <f>IF(MID(Результаты!$I59,77,8)&gt;"",MID(Результаты!$I59,77,8)-MID(Результаты!$I59,58,8),0)</f>
        <v>0</v>
      </c>
      <c r="K77" s="54" t="str">
        <f>Результаты!H59</f>
        <v>00:45:29,0</v>
      </c>
      <c r="L77" s="46" t="str">
        <f>Результаты!J59</f>
        <v>-</v>
      </c>
    </row>
    <row r="78" spans="2:12" x14ac:dyDescent="0.25">
      <c r="B78" s="2" t="str">
        <f>Результаты!B60</f>
        <v>-</v>
      </c>
      <c r="C78" s="3">
        <f>Результаты!C60</f>
        <v>25</v>
      </c>
      <c r="D78" s="4" t="str">
        <f>CONCATENATE(Результаты!D60," ",Результаты!E60)</f>
        <v>Яковлев Александр</v>
      </c>
      <c r="E78" s="3">
        <f>Результаты!F60</f>
        <v>1959</v>
      </c>
      <c r="F78" s="45">
        <f t="shared" ref="F78:F80" si="1">K78-(IF(J78&gt;0,J78,0)+IF(I78&gt;0,I78,0)+IF(H78&gt;0,H78,0)+IF(G78&gt;0,G78,0))</f>
        <v>1.032407407407411E-2</v>
      </c>
      <c r="G78" s="45">
        <f>IF(MID(Результаты!$I60,20,8)&gt;"",MID(Результаты!$I60,20,8)-MID(Результаты!$I60,1,8),0)</f>
        <v>1.1759259259259247E-2</v>
      </c>
      <c r="H78" s="45">
        <f>IF(MID(Результаты!$I60,39,8)&gt;"",MID(Результаты!$I60,39,8)-MID(Результаты!$I60,20,8),0)</f>
        <v>1.2731481481481455E-2</v>
      </c>
      <c r="I78" s="45">
        <f>IF(MID(Результаты!$I60,58,8)&gt;"",MID(Результаты!$I60,58,8)-MID(Результаты!$I60,39,8),0)</f>
        <v>0</v>
      </c>
      <c r="J78" s="45">
        <f>IF(MID(Результаты!$I60,77,8)&gt;"",MID(Результаты!$I60,77,8)-MID(Результаты!$I60,58,8),0)</f>
        <v>0</v>
      </c>
      <c r="K78" s="54" t="str">
        <f>Результаты!H60</f>
        <v>00:50:08,0</v>
      </c>
      <c r="L78" s="49" t="str">
        <f>Результаты!J60</f>
        <v>-</v>
      </c>
    </row>
    <row r="79" spans="2:12" x14ac:dyDescent="0.25">
      <c r="B79" s="2" t="str">
        <f>Результаты!B61</f>
        <v>-</v>
      </c>
      <c r="C79" s="3">
        <f>Результаты!C61</f>
        <v>57</v>
      </c>
      <c r="D79" s="4" t="str">
        <f>CONCATENATE(Результаты!D61," ",Результаты!E61)</f>
        <v>Киселев Вячеслав</v>
      </c>
      <c r="E79" s="3">
        <f>Результаты!F61</f>
        <v>1952</v>
      </c>
      <c r="F79" s="45">
        <f t="shared" si="1"/>
        <v>9.7916666666666655E-3</v>
      </c>
      <c r="G79" s="45">
        <f>IF(MID(Результаты!$I61,20,8)&gt;"",MID(Результаты!$I61,20,8)-MID(Результаты!$I61,1,8),0)</f>
        <v>0</v>
      </c>
      <c r="H79" s="45">
        <f>IF(MID(Результаты!$I61,39,8)&gt;"",MID(Результаты!$I61,39,8)-MID(Результаты!$I61,20,8),0)</f>
        <v>0</v>
      </c>
      <c r="I79" s="45">
        <f>IF(MID(Результаты!$I61,58,8)&gt;"",MID(Результаты!$I61,58,8)-MID(Результаты!$I61,39,8),0)</f>
        <v>0</v>
      </c>
      <c r="J79" s="45">
        <f>IF(MID(Результаты!$I61,77,8)&gt;"",MID(Результаты!$I61,77,8)-MID(Результаты!$I61,58,8),0)</f>
        <v>0</v>
      </c>
      <c r="K79" s="54" t="str">
        <f>Результаты!H61</f>
        <v>00:14:06,0</v>
      </c>
      <c r="L79" s="49" t="str">
        <f>Результаты!J61</f>
        <v>-</v>
      </c>
    </row>
    <row r="80" spans="2:12" ht="15.75" thickBot="1" x14ac:dyDescent="0.3">
      <c r="B80" s="9" t="str">
        <f>Результаты!B62</f>
        <v>-</v>
      </c>
      <c r="C80" s="10">
        <f>Результаты!C62</f>
        <v>66</v>
      </c>
      <c r="D80" s="11" t="str">
        <f>CONCATENATE(Результаты!D62," ",Результаты!E62)</f>
        <v>Солдатов Евгений</v>
      </c>
      <c r="E80" s="10">
        <f>Результаты!F62</f>
        <v>1952</v>
      </c>
      <c r="F80" s="52">
        <f t="shared" si="1"/>
        <v>1.7789351851851851E-2</v>
      </c>
      <c r="G80" s="52">
        <f>IF(MID(Результаты!$I62,20,8)&gt;"",MID(Результаты!$I62,20,8)-MID(Результаты!$I62,1,8),0)</f>
        <v>0</v>
      </c>
      <c r="H80" s="52">
        <f>IF(MID(Результаты!$I62,39,8)&gt;"",MID(Результаты!$I62,39,8)-MID(Результаты!$I62,20,8),0)</f>
        <v>0</v>
      </c>
      <c r="I80" s="52">
        <f>IF(MID(Результаты!$I62,58,8)&gt;"",MID(Результаты!$I62,58,8)-MID(Результаты!$I62,39,8),0)</f>
        <v>0</v>
      </c>
      <c r="J80" s="52">
        <f>IF(MID(Результаты!$I62,77,8)&gt;"",MID(Результаты!$I62,77,8)-MID(Результаты!$I62,58,8),0)</f>
        <v>0</v>
      </c>
      <c r="K80" s="57" t="str">
        <f>Результаты!H62</f>
        <v>00:25:37,0</v>
      </c>
      <c r="L80" s="50" t="str">
        <f>Результаты!J62</f>
        <v>-</v>
      </c>
    </row>
  </sheetData>
  <mergeCells count="9">
    <mergeCell ref="B15:E15"/>
    <mergeCell ref="B10:L10"/>
    <mergeCell ref="K13:L13"/>
    <mergeCell ref="G12:L12"/>
    <mergeCell ref="B1:E1"/>
    <mergeCell ref="B4:L4"/>
    <mergeCell ref="B5:L5"/>
    <mergeCell ref="B8:L8"/>
    <mergeCell ref="B9:L9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opLeftCell="A19" workbookViewId="0">
      <selection activeCell="J43" sqref="J43"/>
    </sheetView>
  </sheetViews>
  <sheetFormatPr defaultRowHeight="15" x14ac:dyDescent="0.25"/>
  <cols>
    <col min="3" max="3" width="12.42578125" customWidth="1"/>
    <col min="4" max="4" width="18.85546875" customWidth="1"/>
    <col min="6" max="6" width="15.85546875" customWidth="1"/>
    <col min="8" max="8" width="19.85546875" customWidth="1"/>
    <col min="9" max="9" width="89.28515625" customWidth="1"/>
    <col min="10" max="10" width="14.28515625" customWidth="1"/>
  </cols>
  <sheetData>
    <row r="1" spans="1:10" x14ac:dyDescent="0.25">
      <c r="A1" t="s">
        <v>0</v>
      </c>
      <c r="B1" t="s">
        <v>25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25">
      <c r="A2">
        <v>1</v>
      </c>
      <c r="B2">
        <v>1</v>
      </c>
      <c r="C2">
        <v>26</v>
      </c>
      <c r="D2" t="s">
        <v>27</v>
      </c>
      <c r="E2" t="s">
        <v>28</v>
      </c>
      <c r="F2">
        <v>1996</v>
      </c>
      <c r="G2" t="s">
        <v>29</v>
      </c>
      <c r="H2" t="s">
        <v>30</v>
      </c>
      <c r="I2" t="s">
        <v>31</v>
      </c>
      <c r="J2" t="s">
        <v>9</v>
      </c>
    </row>
    <row r="3" spans="1:10" x14ac:dyDescent="0.25">
      <c r="A3">
        <v>2</v>
      </c>
      <c r="B3">
        <v>2</v>
      </c>
      <c r="C3">
        <v>50</v>
      </c>
      <c r="D3" t="s">
        <v>32</v>
      </c>
      <c r="E3" t="s">
        <v>33</v>
      </c>
      <c r="F3">
        <v>1992</v>
      </c>
      <c r="G3" t="s">
        <v>29</v>
      </c>
      <c r="H3" t="s">
        <v>34</v>
      </c>
      <c r="I3" t="s">
        <v>282</v>
      </c>
      <c r="J3" t="s">
        <v>35</v>
      </c>
    </row>
    <row r="4" spans="1:10" x14ac:dyDescent="0.25">
      <c r="A4">
        <v>3</v>
      </c>
      <c r="B4">
        <v>3</v>
      </c>
      <c r="C4">
        <v>64</v>
      </c>
      <c r="D4" t="s">
        <v>36</v>
      </c>
      <c r="E4" t="s">
        <v>37</v>
      </c>
      <c r="F4">
        <v>1992</v>
      </c>
      <c r="G4" t="s">
        <v>29</v>
      </c>
      <c r="H4" t="s">
        <v>38</v>
      </c>
      <c r="I4" t="s">
        <v>39</v>
      </c>
      <c r="J4" t="s">
        <v>40</v>
      </c>
    </row>
    <row r="5" spans="1:10" x14ac:dyDescent="0.25">
      <c r="A5">
        <v>4</v>
      </c>
      <c r="B5">
        <v>4</v>
      </c>
      <c r="C5">
        <v>56</v>
      </c>
      <c r="D5" t="s">
        <v>41</v>
      </c>
      <c r="E5" t="s">
        <v>42</v>
      </c>
      <c r="F5">
        <v>1982</v>
      </c>
      <c r="G5" t="s">
        <v>29</v>
      </c>
      <c r="H5" t="s">
        <v>43</v>
      </c>
      <c r="I5" t="s">
        <v>44</v>
      </c>
      <c r="J5" t="s">
        <v>45</v>
      </c>
    </row>
    <row r="6" spans="1:10" x14ac:dyDescent="0.25">
      <c r="A6">
        <v>5</v>
      </c>
      <c r="B6">
        <v>5</v>
      </c>
      <c r="C6">
        <v>28</v>
      </c>
      <c r="D6" t="s">
        <v>46</v>
      </c>
      <c r="E6" t="s">
        <v>47</v>
      </c>
      <c r="F6">
        <v>1999</v>
      </c>
      <c r="G6" t="s">
        <v>29</v>
      </c>
      <c r="H6" t="s">
        <v>48</v>
      </c>
      <c r="I6" t="s">
        <v>49</v>
      </c>
      <c r="J6" t="s">
        <v>50</v>
      </c>
    </row>
    <row r="7" spans="1:10" x14ac:dyDescent="0.25">
      <c r="A7">
        <v>6</v>
      </c>
      <c r="B7">
        <v>6</v>
      </c>
      <c r="C7">
        <v>49</v>
      </c>
      <c r="D7" t="s">
        <v>51</v>
      </c>
      <c r="E7" t="s">
        <v>52</v>
      </c>
      <c r="F7">
        <v>1995</v>
      </c>
      <c r="G7" t="s">
        <v>29</v>
      </c>
      <c r="H7" t="s">
        <v>53</v>
      </c>
      <c r="I7" t="s">
        <v>54</v>
      </c>
      <c r="J7" t="s">
        <v>55</v>
      </c>
    </row>
    <row r="8" spans="1:10" x14ac:dyDescent="0.25">
      <c r="A8">
        <v>7</v>
      </c>
      <c r="B8">
        <v>7</v>
      </c>
      <c r="C8">
        <v>67</v>
      </c>
      <c r="D8" t="s">
        <v>56</v>
      </c>
      <c r="E8" t="s">
        <v>57</v>
      </c>
      <c r="F8">
        <v>1992</v>
      </c>
      <c r="G8" t="s">
        <v>29</v>
      </c>
      <c r="H8" t="s">
        <v>58</v>
      </c>
      <c r="I8" t="s">
        <v>283</v>
      </c>
      <c r="J8" t="s">
        <v>59</v>
      </c>
    </row>
    <row r="9" spans="1:10" x14ac:dyDescent="0.25">
      <c r="A9">
        <v>8</v>
      </c>
      <c r="B9">
        <v>8</v>
      </c>
      <c r="C9">
        <v>81</v>
      </c>
      <c r="D9" t="s">
        <v>60</v>
      </c>
      <c r="E9" t="s">
        <v>61</v>
      </c>
      <c r="F9">
        <v>1986</v>
      </c>
      <c r="G9" t="s">
        <v>29</v>
      </c>
      <c r="H9" t="s">
        <v>62</v>
      </c>
      <c r="I9" t="s">
        <v>63</v>
      </c>
      <c r="J9" t="s">
        <v>64</v>
      </c>
    </row>
    <row r="10" spans="1:10" x14ac:dyDescent="0.25">
      <c r="A10">
        <v>9</v>
      </c>
      <c r="B10">
        <v>9</v>
      </c>
      <c r="C10">
        <v>68</v>
      </c>
      <c r="D10" t="s">
        <v>65</v>
      </c>
      <c r="E10" t="s">
        <v>66</v>
      </c>
      <c r="F10">
        <v>1990</v>
      </c>
      <c r="G10" t="s">
        <v>29</v>
      </c>
      <c r="H10" t="s">
        <v>67</v>
      </c>
      <c r="I10" t="s">
        <v>68</v>
      </c>
      <c r="J10" t="s">
        <v>69</v>
      </c>
    </row>
    <row r="11" spans="1:10" x14ac:dyDescent="0.25">
      <c r="A11">
        <v>10</v>
      </c>
      <c r="B11">
        <v>10</v>
      </c>
      <c r="C11">
        <v>53</v>
      </c>
      <c r="D11" t="s">
        <v>70</v>
      </c>
      <c r="E11" t="s">
        <v>61</v>
      </c>
      <c r="F11">
        <v>1975</v>
      </c>
      <c r="G11" t="s">
        <v>29</v>
      </c>
      <c r="H11" t="s">
        <v>71</v>
      </c>
      <c r="I11" t="s">
        <v>72</v>
      </c>
      <c r="J11" t="s">
        <v>73</v>
      </c>
    </row>
    <row r="12" spans="1:10" x14ac:dyDescent="0.25">
      <c r="A12">
        <v>11</v>
      </c>
      <c r="B12">
        <v>11</v>
      </c>
      <c r="C12">
        <v>29</v>
      </c>
      <c r="D12" t="s">
        <v>74</v>
      </c>
      <c r="E12" t="s">
        <v>57</v>
      </c>
      <c r="F12">
        <v>1953</v>
      </c>
      <c r="G12" t="s">
        <v>29</v>
      </c>
      <c r="H12" t="s">
        <v>75</v>
      </c>
      <c r="I12" t="s">
        <v>76</v>
      </c>
      <c r="J12" t="s">
        <v>77</v>
      </c>
    </row>
    <row r="13" spans="1:10" x14ac:dyDescent="0.25">
      <c r="A13">
        <v>12</v>
      </c>
      <c r="B13">
        <v>12</v>
      </c>
      <c r="C13">
        <v>44</v>
      </c>
      <c r="D13" t="s">
        <v>78</v>
      </c>
      <c r="E13" t="s">
        <v>79</v>
      </c>
      <c r="F13">
        <v>1971</v>
      </c>
      <c r="G13" t="s">
        <v>29</v>
      </c>
      <c r="H13" t="s">
        <v>80</v>
      </c>
      <c r="I13" t="s">
        <v>81</v>
      </c>
      <c r="J13" t="s">
        <v>82</v>
      </c>
    </row>
    <row r="14" spans="1:10" x14ac:dyDescent="0.25">
      <c r="A14">
        <v>13</v>
      </c>
      <c r="B14">
        <v>13</v>
      </c>
      <c r="C14">
        <v>41</v>
      </c>
      <c r="D14" t="s">
        <v>83</v>
      </c>
      <c r="E14" t="s">
        <v>33</v>
      </c>
      <c r="F14">
        <v>1973</v>
      </c>
      <c r="G14" t="s">
        <v>29</v>
      </c>
      <c r="H14" t="s">
        <v>84</v>
      </c>
      <c r="I14" t="s">
        <v>85</v>
      </c>
      <c r="J14" t="s">
        <v>86</v>
      </c>
    </row>
    <row r="15" spans="1:10" x14ac:dyDescent="0.25">
      <c r="A15">
        <v>14</v>
      </c>
      <c r="B15">
        <v>14</v>
      </c>
      <c r="C15">
        <v>65</v>
      </c>
      <c r="D15" t="s">
        <v>87</v>
      </c>
      <c r="E15" t="s">
        <v>88</v>
      </c>
      <c r="F15">
        <v>1987</v>
      </c>
      <c r="G15" t="s">
        <v>29</v>
      </c>
      <c r="H15" t="s">
        <v>89</v>
      </c>
      <c r="I15" t="s">
        <v>90</v>
      </c>
      <c r="J15" t="s">
        <v>91</v>
      </c>
    </row>
    <row r="16" spans="1:10" x14ac:dyDescent="0.25">
      <c r="A16">
        <v>15</v>
      </c>
      <c r="B16">
        <v>15</v>
      </c>
      <c r="C16">
        <v>45</v>
      </c>
      <c r="D16" t="s">
        <v>92</v>
      </c>
      <c r="E16" t="s">
        <v>93</v>
      </c>
      <c r="F16">
        <v>1995</v>
      </c>
      <c r="G16" t="s">
        <v>29</v>
      </c>
      <c r="H16" t="s">
        <v>94</v>
      </c>
      <c r="I16" t="s">
        <v>95</v>
      </c>
      <c r="J16" t="s">
        <v>96</v>
      </c>
    </row>
    <row r="17" spans="1:10" x14ac:dyDescent="0.25">
      <c r="A17">
        <v>16</v>
      </c>
      <c r="B17">
        <v>16</v>
      </c>
      <c r="C17">
        <v>58</v>
      </c>
      <c r="D17" t="s">
        <v>97</v>
      </c>
      <c r="E17" t="s">
        <v>52</v>
      </c>
      <c r="F17">
        <v>1991</v>
      </c>
      <c r="G17" t="s">
        <v>29</v>
      </c>
      <c r="H17" t="s">
        <v>98</v>
      </c>
      <c r="I17" t="s">
        <v>99</v>
      </c>
      <c r="J17" t="s">
        <v>100</v>
      </c>
    </row>
    <row r="18" spans="1:10" x14ac:dyDescent="0.25">
      <c r="A18">
        <v>17</v>
      </c>
      <c r="B18">
        <v>17</v>
      </c>
      <c r="C18">
        <v>75</v>
      </c>
      <c r="D18" t="s">
        <v>101</v>
      </c>
      <c r="E18" t="s">
        <v>102</v>
      </c>
      <c r="F18">
        <v>1977</v>
      </c>
      <c r="G18" t="s">
        <v>29</v>
      </c>
      <c r="H18" t="s">
        <v>103</v>
      </c>
      <c r="I18" t="s">
        <v>104</v>
      </c>
      <c r="J18" t="s">
        <v>105</v>
      </c>
    </row>
    <row r="19" spans="1:10" x14ac:dyDescent="0.25">
      <c r="A19">
        <v>18</v>
      </c>
      <c r="B19">
        <v>18</v>
      </c>
      <c r="C19">
        <v>42</v>
      </c>
      <c r="D19" t="s">
        <v>106</v>
      </c>
      <c r="E19" t="s">
        <v>93</v>
      </c>
      <c r="F19">
        <v>1988</v>
      </c>
      <c r="G19" t="s">
        <v>29</v>
      </c>
      <c r="H19" t="s">
        <v>107</v>
      </c>
      <c r="I19" t="s">
        <v>108</v>
      </c>
      <c r="J19" t="s">
        <v>109</v>
      </c>
    </row>
    <row r="20" spans="1:10" x14ac:dyDescent="0.25">
      <c r="A20">
        <v>19</v>
      </c>
      <c r="B20">
        <v>19</v>
      </c>
      <c r="C20">
        <v>55</v>
      </c>
      <c r="D20" t="s">
        <v>110</v>
      </c>
      <c r="E20" t="s">
        <v>111</v>
      </c>
      <c r="F20">
        <v>1996</v>
      </c>
      <c r="G20" t="s">
        <v>29</v>
      </c>
      <c r="H20" t="s">
        <v>112</v>
      </c>
      <c r="I20" t="s">
        <v>113</v>
      </c>
      <c r="J20" t="s">
        <v>114</v>
      </c>
    </row>
    <row r="21" spans="1:10" x14ac:dyDescent="0.25">
      <c r="A21">
        <v>20</v>
      </c>
      <c r="B21">
        <v>20</v>
      </c>
      <c r="C21">
        <v>59</v>
      </c>
      <c r="D21" t="s">
        <v>115</v>
      </c>
      <c r="E21" t="s">
        <v>116</v>
      </c>
      <c r="F21">
        <v>1984</v>
      </c>
      <c r="G21" t="s">
        <v>29</v>
      </c>
      <c r="H21" t="s">
        <v>117</v>
      </c>
      <c r="I21" t="s">
        <v>118</v>
      </c>
      <c r="J21" t="s">
        <v>119</v>
      </c>
    </row>
    <row r="22" spans="1:10" x14ac:dyDescent="0.25">
      <c r="A22">
        <v>21</v>
      </c>
      <c r="B22">
        <v>21</v>
      </c>
      <c r="C22">
        <v>63</v>
      </c>
      <c r="D22" t="s">
        <v>120</v>
      </c>
      <c r="E22" t="s">
        <v>28</v>
      </c>
      <c r="F22">
        <v>1969</v>
      </c>
      <c r="G22" t="s">
        <v>29</v>
      </c>
      <c r="H22" t="s">
        <v>121</v>
      </c>
      <c r="I22" t="s">
        <v>122</v>
      </c>
      <c r="J22" t="s">
        <v>123</v>
      </c>
    </row>
    <row r="23" spans="1:10" x14ac:dyDescent="0.25">
      <c r="A23">
        <v>22</v>
      </c>
      <c r="B23">
        <v>22</v>
      </c>
      <c r="C23">
        <v>60</v>
      </c>
      <c r="D23" t="s">
        <v>124</v>
      </c>
      <c r="E23" t="s">
        <v>125</v>
      </c>
      <c r="F23">
        <v>1965</v>
      </c>
      <c r="G23" t="s">
        <v>29</v>
      </c>
      <c r="H23" t="s">
        <v>126</v>
      </c>
      <c r="I23" t="s">
        <v>127</v>
      </c>
      <c r="J23" t="s">
        <v>128</v>
      </c>
    </row>
    <row r="24" spans="1:10" x14ac:dyDescent="0.25">
      <c r="A24">
        <v>23</v>
      </c>
      <c r="B24">
        <v>23</v>
      </c>
      <c r="C24">
        <v>39</v>
      </c>
      <c r="D24" t="s">
        <v>129</v>
      </c>
      <c r="E24" t="s">
        <v>130</v>
      </c>
      <c r="F24">
        <v>1964</v>
      </c>
      <c r="G24" t="s">
        <v>29</v>
      </c>
      <c r="H24" t="s">
        <v>131</v>
      </c>
      <c r="I24" t="s">
        <v>132</v>
      </c>
      <c r="J24" t="s">
        <v>133</v>
      </c>
    </row>
    <row r="25" spans="1:10" x14ac:dyDescent="0.25">
      <c r="A25">
        <v>24</v>
      </c>
      <c r="B25">
        <v>24</v>
      </c>
      <c r="C25">
        <v>31</v>
      </c>
      <c r="D25" t="s">
        <v>134</v>
      </c>
      <c r="E25" t="s">
        <v>42</v>
      </c>
      <c r="F25">
        <v>1976</v>
      </c>
      <c r="G25" t="s">
        <v>29</v>
      </c>
      <c r="H25" t="s">
        <v>135</v>
      </c>
      <c r="I25" t="s">
        <v>136</v>
      </c>
      <c r="J25" t="s">
        <v>137</v>
      </c>
    </row>
    <row r="26" spans="1:10" x14ac:dyDescent="0.25">
      <c r="A26">
        <v>25</v>
      </c>
      <c r="B26">
        <v>25</v>
      </c>
      <c r="C26">
        <v>54</v>
      </c>
      <c r="D26" t="s">
        <v>138</v>
      </c>
      <c r="E26" t="s">
        <v>61</v>
      </c>
      <c r="F26">
        <v>1982</v>
      </c>
      <c r="G26" t="s">
        <v>29</v>
      </c>
      <c r="H26" t="s">
        <v>139</v>
      </c>
      <c r="I26" t="s">
        <v>140</v>
      </c>
      <c r="J26" t="s">
        <v>141</v>
      </c>
    </row>
    <row r="27" spans="1:10" x14ac:dyDescent="0.25">
      <c r="A27">
        <v>26</v>
      </c>
      <c r="B27">
        <v>26</v>
      </c>
      <c r="C27">
        <v>33</v>
      </c>
      <c r="D27" t="s">
        <v>288</v>
      </c>
      <c r="E27" t="s">
        <v>125</v>
      </c>
      <c r="F27">
        <v>1957</v>
      </c>
      <c r="G27" t="s">
        <v>29</v>
      </c>
      <c r="H27" t="s">
        <v>142</v>
      </c>
      <c r="I27" t="s">
        <v>143</v>
      </c>
      <c r="J27" t="s">
        <v>144</v>
      </c>
    </row>
    <row r="28" spans="1:10" x14ac:dyDescent="0.25">
      <c r="A28">
        <v>27</v>
      </c>
      <c r="B28">
        <v>27</v>
      </c>
      <c r="C28">
        <v>35</v>
      </c>
      <c r="D28" t="s">
        <v>145</v>
      </c>
      <c r="E28" t="s">
        <v>102</v>
      </c>
      <c r="F28">
        <v>1949</v>
      </c>
      <c r="G28" t="s">
        <v>29</v>
      </c>
      <c r="H28" t="s">
        <v>146</v>
      </c>
      <c r="I28" t="s">
        <v>147</v>
      </c>
      <c r="J28" t="s">
        <v>148</v>
      </c>
    </row>
    <row r="29" spans="1:10" x14ac:dyDescent="0.25">
      <c r="A29">
        <v>28</v>
      </c>
      <c r="B29">
        <v>28</v>
      </c>
      <c r="C29">
        <v>79</v>
      </c>
      <c r="D29" t="s">
        <v>149</v>
      </c>
      <c r="E29" t="s">
        <v>33</v>
      </c>
      <c r="F29">
        <v>1958</v>
      </c>
      <c r="G29" t="s">
        <v>29</v>
      </c>
      <c r="H29" t="s">
        <v>150</v>
      </c>
      <c r="I29" t="s">
        <v>151</v>
      </c>
      <c r="J29" t="s">
        <v>152</v>
      </c>
    </row>
    <row r="30" spans="1:10" x14ac:dyDescent="0.25">
      <c r="A30">
        <v>29</v>
      </c>
      <c r="B30">
        <v>29</v>
      </c>
      <c r="C30">
        <v>84</v>
      </c>
      <c r="D30" t="s">
        <v>153</v>
      </c>
      <c r="E30" t="s">
        <v>42</v>
      </c>
      <c r="F30">
        <v>1977</v>
      </c>
      <c r="G30" t="s">
        <v>29</v>
      </c>
      <c r="H30" t="s">
        <v>154</v>
      </c>
      <c r="I30" t="s">
        <v>155</v>
      </c>
      <c r="J30" t="s">
        <v>156</v>
      </c>
    </row>
    <row r="31" spans="1:10" x14ac:dyDescent="0.25">
      <c r="A31">
        <v>30</v>
      </c>
      <c r="B31">
        <v>30</v>
      </c>
      <c r="C31">
        <v>76</v>
      </c>
      <c r="D31" t="s">
        <v>157</v>
      </c>
      <c r="E31" t="s">
        <v>158</v>
      </c>
      <c r="F31">
        <v>1989</v>
      </c>
      <c r="G31" t="s">
        <v>29</v>
      </c>
      <c r="H31" t="s">
        <v>159</v>
      </c>
      <c r="I31" t="s">
        <v>160</v>
      </c>
      <c r="J31" t="s">
        <v>161</v>
      </c>
    </row>
    <row r="32" spans="1:10" x14ac:dyDescent="0.25">
      <c r="A32">
        <v>31</v>
      </c>
      <c r="B32">
        <v>31</v>
      </c>
      <c r="C32">
        <v>51</v>
      </c>
      <c r="D32" t="s">
        <v>162</v>
      </c>
      <c r="E32" t="s">
        <v>33</v>
      </c>
      <c r="F32">
        <v>1956</v>
      </c>
      <c r="G32" t="s">
        <v>29</v>
      </c>
      <c r="H32" t="s">
        <v>163</v>
      </c>
      <c r="I32" t="s">
        <v>164</v>
      </c>
      <c r="J32" t="s">
        <v>165</v>
      </c>
    </row>
    <row r="33" spans="1:10" x14ac:dyDescent="0.25">
      <c r="A33">
        <v>32</v>
      </c>
      <c r="B33">
        <v>32</v>
      </c>
      <c r="C33">
        <v>40</v>
      </c>
      <c r="D33" t="s">
        <v>293</v>
      </c>
      <c r="E33" t="s">
        <v>102</v>
      </c>
      <c r="F33">
        <v>1968</v>
      </c>
      <c r="G33" t="s">
        <v>29</v>
      </c>
      <c r="H33" t="s">
        <v>166</v>
      </c>
      <c r="I33" t="s">
        <v>167</v>
      </c>
      <c r="J33" t="s">
        <v>168</v>
      </c>
    </row>
    <row r="34" spans="1:10" x14ac:dyDescent="0.25">
      <c r="A34">
        <v>33</v>
      </c>
      <c r="B34">
        <v>33</v>
      </c>
      <c r="C34">
        <v>85</v>
      </c>
      <c r="D34" t="s">
        <v>169</v>
      </c>
      <c r="E34" t="s">
        <v>170</v>
      </c>
      <c r="F34">
        <v>1995</v>
      </c>
      <c r="G34" t="s">
        <v>29</v>
      </c>
      <c r="H34" t="s">
        <v>171</v>
      </c>
      <c r="I34" t="s">
        <v>172</v>
      </c>
      <c r="J34" t="s">
        <v>173</v>
      </c>
    </row>
    <row r="35" spans="1:10" x14ac:dyDescent="0.25">
      <c r="A35">
        <v>34</v>
      </c>
      <c r="B35">
        <v>34</v>
      </c>
      <c r="C35">
        <v>38</v>
      </c>
      <c r="D35" t="s">
        <v>174</v>
      </c>
      <c r="E35" t="s">
        <v>93</v>
      </c>
      <c r="F35">
        <v>1962</v>
      </c>
      <c r="G35" t="s">
        <v>29</v>
      </c>
      <c r="H35" t="s">
        <v>175</v>
      </c>
      <c r="I35" t="s">
        <v>176</v>
      </c>
      <c r="J35" t="s">
        <v>177</v>
      </c>
    </row>
    <row r="36" spans="1:10" x14ac:dyDescent="0.25">
      <c r="A36">
        <v>35</v>
      </c>
      <c r="B36">
        <v>35</v>
      </c>
      <c r="C36">
        <v>69</v>
      </c>
      <c r="D36" t="s">
        <v>178</v>
      </c>
      <c r="E36" t="s">
        <v>42</v>
      </c>
      <c r="F36">
        <v>1974</v>
      </c>
      <c r="G36" t="s">
        <v>29</v>
      </c>
      <c r="H36" t="s">
        <v>179</v>
      </c>
      <c r="I36" t="s">
        <v>180</v>
      </c>
      <c r="J36" t="s">
        <v>181</v>
      </c>
    </row>
    <row r="37" spans="1:10" x14ac:dyDescent="0.25">
      <c r="A37">
        <v>36</v>
      </c>
      <c r="B37">
        <v>36</v>
      </c>
      <c r="C37">
        <v>70</v>
      </c>
      <c r="D37" t="s">
        <v>182</v>
      </c>
      <c r="E37" t="s">
        <v>61</v>
      </c>
      <c r="F37">
        <v>1974</v>
      </c>
      <c r="G37" t="s">
        <v>29</v>
      </c>
      <c r="H37" t="s">
        <v>183</v>
      </c>
      <c r="I37" t="s">
        <v>184</v>
      </c>
      <c r="J37" t="s">
        <v>185</v>
      </c>
    </row>
    <row r="38" spans="1:10" x14ac:dyDescent="0.25">
      <c r="A38">
        <v>37</v>
      </c>
      <c r="B38">
        <v>37</v>
      </c>
      <c r="C38">
        <v>43</v>
      </c>
      <c r="D38" t="s">
        <v>186</v>
      </c>
      <c r="E38" t="s">
        <v>187</v>
      </c>
      <c r="F38">
        <v>1994</v>
      </c>
      <c r="G38" t="s">
        <v>29</v>
      </c>
      <c r="H38" t="s">
        <v>188</v>
      </c>
      <c r="I38" t="s">
        <v>189</v>
      </c>
      <c r="J38" t="s">
        <v>190</v>
      </c>
    </row>
    <row r="39" spans="1:10" x14ac:dyDescent="0.25">
      <c r="A39">
        <v>38</v>
      </c>
      <c r="B39">
        <v>38</v>
      </c>
      <c r="C39">
        <v>71</v>
      </c>
      <c r="D39" t="s">
        <v>191</v>
      </c>
      <c r="E39" t="s">
        <v>93</v>
      </c>
      <c r="F39">
        <v>1973</v>
      </c>
      <c r="G39" t="s">
        <v>29</v>
      </c>
      <c r="H39" t="s">
        <v>192</v>
      </c>
      <c r="I39" t="s">
        <v>193</v>
      </c>
      <c r="J39" t="s">
        <v>194</v>
      </c>
    </row>
    <row r="40" spans="1:10" x14ac:dyDescent="0.25">
      <c r="A40">
        <v>39</v>
      </c>
      <c r="B40">
        <v>39</v>
      </c>
      <c r="C40">
        <v>61</v>
      </c>
      <c r="D40" t="s">
        <v>195</v>
      </c>
      <c r="E40" t="s">
        <v>196</v>
      </c>
      <c r="F40">
        <v>1981</v>
      </c>
      <c r="G40" t="s">
        <v>29</v>
      </c>
      <c r="H40" t="s">
        <v>197</v>
      </c>
      <c r="I40" t="s">
        <v>198</v>
      </c>
      <c r="J40" t="s">
        <v>199</v>
      </c>
    </row>
    <row r="41" spans="1:10" x14ac:dyDescent="0.25">
      <c r="A41">
        <v>40</v>
      </c>
      <c r="B41">
        <v>40</v>
      </c>
      <c r="C41">
        <v>47</v>
      </c>
      <c r="D41" t="s">
        <v>200</v>
      </c>
      <c r="E41" t="s">
        <v>79</v>
      </c>
      <c r="F41">
        <v>1980</v>
      </c>
      <c r="G41" t="s">
        <v>29</v>
      </c>
      <c r="H41" t="s">
        <v>201</v>
      </c>
      <c r="I41" t="s">
        <v>284</v>
      </c>
      <c r="J41" t="s">
        <v>202</v>
      </c>
    </row>
    <row r="42" spans="1:10" x14ac:dyDescent="0.25">
      <c r="A42">
        <v>41</v>
      </c>
      <c r="B42">
        <v>41</v>
      </c>
      <c r="C42">
        <v>74</v>
      </c>
      <c r="D42" t="s">
        <v>203</v>
      </c>
      <c r="E42" t="s">
        <v>130</v>
      </c>
      <c r="F42">
        <v>1990</v>
      </c>
      <c r="G42" t="s">
        <v>29</v>
      </c>
      <c r="H42" s="75">
        <v>4.9953703703703702E-2</v>
      </c>
      <c r="I42" t="s">
        <v>292</v>
      </c>
      <c r="J42" s="55" t="s">
        <v>295</v>
      </c>
    </row>
    <row r="43" spans="1:10" x14ac:dyDescent="0.25">
      <c r="A43">
        <v>42</v>
      </c>
      <c r="B43">
        <v>42</v>
      </c>
      <c r="C43">
        <v>46</v>
      </c>
      <c r="D43" t="s">
        <v>204</v>
      </c>
      <c r="E43" t="s">
        <v>28</v>
      </c>
      <c r="F43">
        <v>1979</v>
      </c>
      <c r="G43" t="s">
        <v>29</v>
      </c>
      <c r="H43" t="s">
        <v>205</v>
      </c>
      <c r="I43" t="s">
        <v>206</v>
      </c>
      <c r="J43" t="s">
        <v>207</v>
      </c>
    </row>
    <row r="44" spans="1:10" x14ac:dyDescent="0.25">
      <c r="A44">
        <v>43</v>
      </c>
      <c r="B44">
        <v>43</v>
      </c>
      <c r="C44">
        <v>48</v>
      </c>
      <c r="D44" t="s">
        <v>208</v>
      </c>
      <c r="E44" t="s">
        <v>125</v>
      </c>
      <c r="F44">
        <v>1965</v>
      </c>
      <c r="G44" t="s">
        <v>29</v>
      </c>
      <c r="H44" t="s">
        <v>209</v>
      </c>
      <c r="I44" t="s">
        <v>210</v>
      </c>
      <c r="J44" t="s">
        <v>211</v>
      </c>
    </row>
    <row r="45" spans="1:10" x14ac:dyDescent="0.25">
      <c r="A45">
        <v>44</v>
      </c>
      <c r="B45">
        <v>44</v>
      </c>
      <c r="C45">
        <v>78</v>
      </c>
      <c r="D45" t="s">
        <v>212</v>
      </c>
      <c r="E45" t="s">
        <v>125</v>
      </c>
      <c r="F45">
        <v>1988</v>
      </c>
      <c r="G45" t="s">
        <v>29</v>
      </c>
      <c r="H45" t="s">
        <v>213</v>
      </c>
      <c r="I45" t="s">
        <v>214</v>
      </c>
      <c r="J45" t="s">
        <v>215</v>
      </c>
    </row>
    <row r="46" spans="1:10" x14ac:dyDescent="0.25">
      <c r="A46">
        <v>45</v>
      </c>
      <c r="B46">
        <v>45</v>
      </c>
      <c r="C46">
        <v>32</v>
      </c>
      <c r="D46" t="s">
        <v>216</v>
      </c>
      <c r="E46" t="s">
        <v>116</v>
      </c>
      <c r="F46">
        <v>1953</v>
      </c>
      <c r="G46" t="s">
        <v>29</v>
      </c>
      <c r="H46" t="s">
        <v>217</v>
      </c>
      <c r="I46" t="s">
        <v>218</v>
      </c>
      <c r="J46" t="s">
        <v>219</v>
      </c>
    </row>
    <row r="47" spans="1:10" x14ac:dyDescent="0.25">
      <c r="A47">
        <v>46</v>
      </c>
      <c r="B47">
        <v>46</v>
      </c>
      <c r="C47">
        <v>82</v>
      </c>
      <c r="D47" t="s">
        <v>220</v>
      </c>
      <c r="E47" t="s">
        <v>221</v>
      </c>
      <c r="F47">
        <v>1961</v>
      </c>
      <c r="G47" t="s">
        <v>29</v>
      </c>
      <c r="H47" t="s">
        <v>222</v>
      </c>
      <c r="I47" t="s">
        <v>223</v>
      </c>
      <c r="J47" t="s">
        <v>224</v>
      </c>
    </row>
    <row r="48" spans="1:10" x14ac:dyDescent="0.25">
      <c r="A48">
        <v>47</v>
      </c>
      <c r="B48">
        <v>47</v>
      </c>
      <c r="C48">
        <v>30</v>
      </c>
      <c r="D48" t="s">
        <v>225</v>
      </c>
      <c r="E48" t="s">
        <v>111</v>
      </c>
      <c r="F48">
        <v>1965</v>
      </c>
      <c r="G48" t="s">
        <v>29</v>
      </c>
      <c r="H48" t="s">
        <v>226</v>
      </c>
      <c r="I48" t="s">
        <v>227</v>
      </c>
      <c r="J48" t="s">
        <v>228</v>
      </c>
    </row>
    <row r="49" spans="1:10" x14ac:dyDescent="0.25">
      <c r="A49">
        <v>48</v>
      </c>
      <c r="B49">
        <v>48</v>
      </c>
      <c r="C49">
        <v>80</v>
      </c>
      <c r="D49" t="s">
        <v>229</v>
      </c>
      <c r="E49" t="s">
        <v>33</v>
      </c>
      <c r="F49">
        <v>1981</v>
      </c>
      <c r="G49" t="s">
        <v>29</v>
      </c>
      <c r="H49" t="s">
        <v>230</v>
      </c>
      <c r="I49" t="s">
        <v>231</v>
      </c>
      <c r="J49" t="s">
        <v>232</v>
      </c>
    </row>
    <row r="50" spans="1:10" x14ac:dyDescent="0.25">
      <c r="A50">
        <v>49</v>
      </c>
      <c r="B50">
        <v>49</v>
      </c>
      <c r="C50">
        <v>37</v>
      </c>
      <c r="D50" t="s">
        <v>294</v>
      </c>
      <c r="E50" t="s">
        <v>93</v>
      </c>
      <c r="F50">
        <v>1964</v>
      </c>
      <c r="G50" t="s">
        <v>29</v>
      </c>
      <c r="H50" t="s">
        <v>233</v>
      </c>
      <c r="I50" t="s">
        <v>234</v>
      </c>
      <c r="J50" t="s">
        <v>235</v>
      </c>
    </row>
    <row r="51" spans="1:10" x14ac:dyDescent="0.25">
      <c r="A51">
        <v>50</v>
      </c>
      <c r="B51">
        <v>50</v>
      </c>
      <c r="C51">
        <v>36</v>
      </c>
      <c r="D51" t="s">
        <v>236</v>
      </c>
      <c r="E51" t="s">
        <v>102</v>
      </c>
      <c r="F51">
        <v>1957</v>
      </c>
      <c r="G51" t="s">
        <v>29</v>
      </c>
      <c r="H51" t="s">
        <v>237</v>
      </c>
      <c r="I51" t="s">
        <v>238</v>
      </c>
      <c r="J51" t="s">
        <v>239</v>
      </c>
    </row>
    <row r="52" spans="1:10" x14ac:dyDescent="0.25">
      <c r="A52">
        <v>51</v>
      </c>
      <c r="B52">
        <v>51</v>
      </c>
      <c r="C52">
        <v>27</v>
      </c>
      <c r="D52" t="s">
        <v>289</v>
      </c>
      <c r="E52" t="s">
        <v>240</v>
      </c>
      <c r="F52">
        <v>2000</v>
      </c>
      <c r="G52" t="s">
        <v>29</v>
      </c>
      <c r="H52" t="s">
        <v>241</v>
      </c>
      <c r="I52" t="s">
        <v>242</v>
      </c>
      <c r="J52" t="s">
        <v>243</v>
      </c>
    </row>
    <row r="53" spans="1:10" x14ac:dyDescent="0.25">
      <c r="A53">
        <v>52</v>
      </c>
      <c r="B53">
        <v>52</v>
      </c>
      <c r="C53">
        <v>73</v>
      </c>
      <c r="D53" t="s">
        <v>244</v>
      </c>
      <c r="E53" t="s">
        <v>111</v>
      </c>
      <c r="F53">
        <v>1969</v>
      </c>
      <c r="G53" t="s">
        <v>29</v>
      </c>
      <c r="H53" t="s">
        <v>245</v>
      </c>
      <c r="I53" t="s">
        <v>246</v>
      </c>
      <c r="J53" t="s">
        <v>247</v>
      </c>
    </row>
    <row r="54" spans="1:10" x14ac:dyDescent="0.25">
      <c r="A54">
        <v>53</v>
      </c>
      <c r="B54">
        <v>53</v>
      </c>
      <c r="C54">
        <v>83</v>
      </c>
      <c r="D54" t="s">
        <v>248</v>
      </c>
      <c r="E54" t="s">
        <v>125</v>
      </c>
      <c r="F54">
        <v>1955</v>
      </c>
      <c r="G54" t="s">
        <v>29</v>
      </c>
      <c r="H54" t="s">
        <v>249</v>
      </c>
      <c r="I54" t="s">
        <v>250</v>
      </c>
      <c r="J54" t="s">
        <v>251</v>
      </c>
    </row>
    <row r="55" spans="1:10" x14ac:dyDescent="0.25">
      <c r="A55">
        <v>54</v>
      </c>
      <c r="B55">
        <v>54</v>
      </c>
      <c r="C55">
        <v>72</v>
      </c>
      <c r="D55" t="s">
        <v>252</v>
      </c>
      <c r="E55" t="s">
        <v>111</v>
      </c>
      <c r="F55">
        <v>1972</v>
      </c>
      <c r="G55" t="s">
        <v>29</v>
      </c>
      <c r="H55" t="s">
        <v>253</v>
      </c>
      <c r="I55" t="s">
        <v>254</v>
      </c>
      <c r="J55" t="s">
        <v>255</v>
      </c>
    </row>
    <row r="56" spans="1:10" x14ac:dyDescent="0.25">
      <c r="A56">
        <v>55</v>
      </c>
      <c r="B56">
        <v>55</v>
      </c>
      <c r="C56">
        <v>34</v>
      </c>
      <c r="D56" t="s">
        <v>256</v>
      </c>
      <c r="E56" t="s">
        <v>257</v>
      </c>
      <c r="F56">
        <v>1954</v>
      </c>
      <c r="G56" t="s">
        <v>29</v>
      </c>
      <c r="H56" t="s">
        <v>258</v>
      </c>
      <c r="I56" t="s">
        <v>259</v>
      </c>
      <c r="J56" t="s">
        <v>260</v>
      </c>
    </row>
    <row r="57" spans="1:10" x14ac:dyDescent="0.25">
      <c r="A57">
        <v>56</v>
      </c>
      <c r="B57">
        <v>56</v>
      </c>
      <c r="C57">
        <v>77</v>
      </c>
      <c r="D57" t="s">
        <v>261</v>
      </c>
      <c r="E57" t="s">
        <v>61</v>
      </c>
      <c r="F57">
        <v>1974</v>
      </c>
      <c r="G57" t="s">
        <v>29</v>
      </c>
      <c r="H57" t="s">
        <v>262</v>
      </c>
      <c r="I57" t="s">
        <v>285</v>
      </c>
      <c r="J57" t="s">
        <v>263</v>
      </c>
    </row>
    <row r="58" spans="1:10" x14ac:dyDescent="0.25">
      <c r="A58">
        <v>57</v>
      </c>
      <c r="B58">
        <v>57</v>
      </c>
      <c r="C58">
        <v>62</v>
      </c>
      <c r="D58" t="s">
        <v>264</v>
      </c>
      <c r="E58" t="s">
        <v>125</v>
      </c>
      <c r="F58">
        <v>1951</v>
      </c>
      <c r="G58" t="s">
        <v>29</v>
      </c>
      <c r="H58" t="s">
        <v>265</v>
      </c>
      <c r="I58" t="s">
        <v>286</v>
      </c>
      <c r="J58" t="s">
        <v>266</v>
      </c>
    </row>
    <row r="59" spans="1:10" x14ac:dyDescent="0.25">
      <c r="A59">
        <v>58</v>
      </c>
      <c r="B59" s="1" t="s">
        <v>267</v>
      </c>
      <c r="C59">
        <v>52</v>
      </c>
      <c r="D59" t="s">
        <v>268</v>
      </c>
      <c r="E59" t="s">
        <v>269</v>
      </c>
      <c r="F59">
        <v>1989</v>
      </c>
      <c r="G59" t="s">
        <v>29</v>
      </c>
      <c r="H59" t="s">
        <v>270</v>
      </c>
      <c r="I59" t="s">
        <v>271</v>
      </c>
      <c r="J59" t="s">
        <v>267</v>
      </c>
    </row>
    <row r="60" spans="1:10" x14ac:dyDescent="0.25">
      <c r="A60">
        <v>59</v>
      </c>
      <c r="B60" t="s">
        <v>267</v>
      </c>
      <c r="C60">
        <v>25</v>
      </c>
      <c r="D60" t="s">
        <v>272</v>
      </c>
      <c r="E60" t="s">
        <v>125</v>
      </c>
      <c r="F60">
        <v>1959</v>
      </c>
      <c r="G60" t="s">
        <v>29</v>
      </c>
      <c r="H60" t="s">
        <v>273</v>
      </c>
      <c r="I60" t="s">
        <v>274</v>
      </c>
      <c r="J60" t="s">
        <v>267</v>
      </c>
    </row>
    <row r="61" spans="1:10" x14ac:dyDescent="0.25">
      <c r="A61">
        <v>60</v>
      </c>
      <c r="B61" t="s">
        <v>267</v>
      </c>
      <c r="C61">
        <v>57</v>
      </c>
      <c r="D61" t="s">
        <v>275</v>
      </c>
      <c r="E61" t="s">
        <v>276</v>
      </c>
      <c r="F61">
        <v>1952</v>
      </c>
      <c r="G61" t="s">
        <v>29</v>
      </c>
      <c r="H61" t="s">
        <v>277</v>
      </c>
      <c r="I61" t="s">
        <v>278</v>
      </c>
      <c r="J61" t="s">
        <v>267</v>
      </c>
    </row>
    <row r="62" spans="1:10" x14ac:dyDescent="0.25">
      <c r="A62">
        <v>61</v>
      </c>
      <c r="B62" t="s">
        <v>267</v>
      </c>
      <c r="C62">
        <v>66</v>
      </c>
      <c r="D62" t="s">
        <v>279</v>
      </c>
      <c r="E62" t="s">
        <v>33</v>
      </c>
      <c r="F62">
        <v>1952</v>
      </c>
      <c r="G62" t="s">
        <v>29</v>
      </c>
      <c r="H62" t="s">
        <v>280</v>
      </c>
      <c r="I62" t="s">
        <v>281</v>
      </c>
      <c r="J62" t="s">
        <v>267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Протокол</vt:lpstr>
      <vt:lpstr>Результаты</vt:lpstr>
      <vt:lpstr>Протокол!Заголовки_для_печати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OrAMI</cp:lastModifiedBy>
  <cp:lastPrinted>2018-09-10T07:44:49Z</cp:lastPrinted>
  <dcterms:created xsi:type="dcterms:W3CDTF">2018-09-02T10:11:50Z</dcterms:created>
  <dcterms:modified xsi:type="dcterms:W3CDTF">2018-09-10T07:44:52Z</dcterms:modified>
</cp:coreProperties>
</file>